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/>
  <xr:revisionPtr revIDLastSave="35" documentId="13_ncr:1_{C2629E99-B840-4828-B937-7324B6855192}" xr6:coauthVersionLast="47" xr6:coauthVersionMax="47" xr10:uidLastSave="{65BA8CEC-888D-4C33-8217-8F7C0F1C954A}"/>
  <bookViews>
    <workbookView xWindow="-108" yWindow="-108" windowWidth="23256" windowHeight="12456" xr2:uid="{00000000-000D-0000-FFFF-FFFF00000000}"/>
  </bookViews>
  <sheets>
    <sheet name="Controleer de register" sheetId="1" r:id="rId1"/>
  </sheets>
  <definedNames>
    <definedName name="ColumnTitle1">CheckRegister[[#Headers],[CHECK/CODE]]</definedName>
    <definedName name="ColumnTitleRegion1..H3.1">'Controleer de register'!$H$3</definedName>
    <definedName name="CURRENT_BALANCE">CheckRegister[[#Totals],[EVENWICHT]]</definedName>
    <definedName name="_xlnm.Print_Titles" localSheetId="0">'Controleer de register'!$7:$7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" i="1" l="1"/>
  <c r="G4" i="1"/>
  <c r="C8" i="1"/>
  <c r="C9" i="1"/>
  <c r="C10" i="1"/>
  <c r="C11" i="1"/>
  <c r="C12" i="1"/>
  <c r="C13" i="1"/>
  <c r="H8" i="1" l="1"/>
  <c r="H9" i="1" l="1"/>
  <c r="F14" i="1"/>
  <c r="G14" i="1"/>
  <c r="H14" i="1" l="1"/>
  <c r="H10" i="1"/>
  <c r="H11" i="1" l="1"/>
  <c r="H12" i="1" s="1"/>
  <c r="H13" i="1" s="1"/>
  <c r="H4" i="1" l="1"/>
</calcChain>
</file>

<file path=xl/sharedStrings.xml><?xml version="1.0" encoding="utf-8"?>
<sst xmlns="http://schemas.openxmlformats.org/spreadsheetml/2006/main" count="33" uniqueCount="32">
  <si>
    <t>CHECK/CODE</t>
  </si>
  <si>
    <t>Woodgrove Bank</t>
  </si>
  <si>
    <t>AD</t>
  </si>
  <si>
    <t>DC</t>
  </si>
  <si>
    <t>Southridge Video</t>
  </si>
  <si>
    <t>ATM</t>
  </si>
  <si>
    <t>BP</t>
  </si>
  <si>
    <t>CONTROLEER REGISTER</t>
  </si>
  <si>
    <t>DC = Debetkaart</t>
  </si>
  <si>
    <t>ATM = Geldautomatenopname</t>
  </si>
  <si>
    <t>AD = Automatische storting</t>
  </si>
  <si>
    <t>AP = Automatische betaling</t>
  </si>
  <si>
    <t>BP = Online rekeningbetaling</t>
  </si>
  <si>
    <t>TR = Online of telefonische overgang</t>
  </si>
  <si>
    <t>TOTALE TERUGTREKKING</t>
  </si>
  <si>
    <t>TOTALE AANBETALING</t>
  </si>
  <si>
    <t>HUIDIGE BALANS</t>
  </si>
  <si>
    <t>TOTALEN</t>
  </si>
  <si>
    <t>DATUM</t>
  </si>
  <si>
    <t>TRANSACTIE</t>
  </si>
  <si>
    <t>School voor Schone Kunsten</t>
  </si>
  <si>
    <t>Salaris</t>
  </si>
  <si>
    <t>Het Telefoonbedrijf</t>
  </si>
  <si>
    <t>AANTAL TRANSACTIES: 5</t>
  </si>
  <si>
    <t>BESCHRIJVING</t>
  </si>
  <si>
    <t>Openingsbalans</t>
  </si>
  <si>
    <t>Kelly's kunstles - 6 weken</t>
  </si>
  <si>
    <t>Filmverhuur + $10 cashback</t>
  </si>
  <si>
    <t>Contant geld voor uit eten gaan</t>
  </si>
  <si>
    <t>TERUGTREKKING</t>
  </si>
  <si>
    <t>DEPONEREN</t>
  </si>
  <si>
    <t>EVENWICHT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</si>
</sst>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164" formatCode="_(* #,##0_);_(* \(#,##0\);_(* &quot;-&quot;_);_(@_)"/>
    <numFmt numFmtId="165" formatCode="_(* #,##0.00_);_(* \(#,##0.00\);_(* &quot;-&quot;??_);_(@_)"/>
    <numFmt numFmtId="166" formatCode="&quot;$&quot;#,##0.00"/>
    <numFmt numFmtId="167" formatCode="[$€-413]\ #,##0.00"/>
    <numFmt numFmtId="169" formatCode="[$-413]d\ mmmm\ yyyy;@"/>
  </numFmts>
  <fonts count="19" x14ac:knownFonts="1">
    <font>
      <sz val="11"/>
      <color theme="1" tint="0.2499465926084170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 tint="0.24994659260841701"/>
      <name val="Arial"/>
      <family val="2"/>
      <scheme val="minor"/>
    </font>
    <font>
      <sz val="11"/>
      <color theme="4" tint="-0.24994659260841701"/>
      <name val="Arial"/>
      <family val="1"/>
      <scheme val="major"/>
    </font>
    <font>
      <sz val="11"/>
      <name val="Arial"/>
      <family val="1"/>
      <scheme val="major"/>
    </font>
    <font>
      <sz val="16.5"/>
      <color theme="4" tint="-0.24994659260841701"/>
      <name val="Arial"/>
      <family val="2"/>
      <scheme val="minor"/>
    </font>
    <font>
      <b/>
      <sz val="11"/>
      <color theme="4" tint="-0.24994659260841701"/>
      <name val="Arial"/>
      <family val="2"/>
      <scheme val="minor"/>
    </font>
    <font>
      <sz val="11"/>
      <color theme="1" tint="0.34998626667073579"/>
      <name val="Arial"/>
      <family val="1"/>
      <scheme val="major"/>
    </font>
    <font>
      <sz val="11"/>
      <color theme="1" tint="0.34998626667073579"/>
      <name val="Arial"/>
      <family val="2"/>
      <scheme val="minor"/>
    </font>
    <font>
      <sz val="11"/>
      <color theme="2" tint="-0.749961851863155"/>
      <name val="Arial"/>
      <family val="1"/>
      <scheme val="major"/>
    </font>
    <font>
      <sz val="27"/>
      <color theme="4"/>
      <name val="Arial"/>
      <family val="1"/>
      <scheme val="major"/>
    </font>
    <font>
      <sz val="11"/>
      <color theme="1"/>
      <name val="Arial"/>
      <family val="2"/>
      <charset val="238"/>
      <scheme val="minor"/>
    </font>
    <font>
      <sz val="11"/>
      <color rgb="FF000000"/>
      <name val="Arial"/>
      <family val="2"/>
      <scheme val="minor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b/>
      <sz val="72"/>
      <color theme="0"/>
      <name val="Algerian"/>
      <family val="5"/>
    </font>
    <font>
      <b/>
      <sz val="14"/>
      <color theme="9" tint="-0.249977111117893"/>
      <name val="Arial"/>
      <family val="2"/>
      <scheme val="major"/>
    </font>
    <font>
      <b/>
      <sz val="18"/>
      <color theme="0"/>
      <name val="Arial"/>
      <family val="2"/>
      <scheme val="minor"/>
    </font>
    <font>
      <b/>
      <sz val="18"/>
      <color rgb="FFFF33CC"/>
      <name val="Arial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2" tint="-0.24994659260841701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theme="0"/>
      </left>
      <right/>
      <top style="medium">
        <color theme="0"/>
      </top>
      <bottom style="thin">
        <color indexed="64"/>
      </bottom>
      <diagonal/>
    </border>
    <border>
      <left/>
      <right/>
      <top style="medium">
        <color theme="0"/>
      </top>
      <bottom style="thin">
        <color indexed="64"/>
      </bottom>
      <diagonal/>
    </border>
    <border>
      <left/>
      <right style="medium">
        <color theme="0"/>
      </right>
      <top style="medium">
        <color theme="0"/>
      </top>
      <bottom style="thin">
        <color indexed="64"/>
      </bottom>
      <diagonal/>
    </border>
  </borders>
  <cellStyleXfs count="15">
    <xf numFmtId="0" fontId="0" fillId="0" borderId="0">
      <alignment horizontal="left" wrapText="1" indent="1"/>
    </xf>
    <xf numFmtId="0" fontId="10" fillId="0" borderId="0" applyNumberFormat="0" applyFill="0" applyBorder="0" applyProtection="0">
      <alignment horizontal="left" vertical="center"/>
    </xf>
    <xf numFmtId="0" fontId="7" fillId="0" borderId="1" applyNumberFormat="0" applyFill="0" applyProtection="0">
      <alignment vertical="center"/>
    </xf>
    <xf numFmtId="0" fontId="4" fillId="0" borderId="0" applyNumberFormat="0" applyFont="0" applyFill="0" applyBorder="0" applyProtection="0"/>
    <xf numFmtId="0" fontId="3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6" fontId="5" fillId="0" borderId="0" applyFill="0" applyBorder="0" applyProtection="0">
      <alignment horizontal="left" vertical="top"/>
    </xf>
    <xf numFmtId="166" fontId="2" fillId="0" borderId="0" applyFill="0" applyBorder="0" applyProtection="0">
      <alignment horizontal="right" indent="1"/>
    </xf>
    <xf numFmtId="9" fontId="2" fillId="0" borderId="0" applyFill="0" applyBorder="0" applyAlignment="0" applyProtection="0"/>
    <xf numFmtId="14" fontId="2" fillId="0" borderId="0" applyFont="0" applyFill="0" applyBorder="0">
      <alignment horizontal="right" indent="1"/>
    </xf>
    <xf numFmtId="0" fontId="2" fillId="0" borderId="0" applyNumberFormat="0" applyFont="0" applyFill="0" applyBorder="0">
      <alignment horizontal="center"/>
    </xf>
    <xf numFmtId="0" fontId="8" fillId="0" borderId="0" applyNumberFormat="0" applyFill="0" applyBorder="0" applyProtection="0">
      <alignment horizontal="left"/>
    </xf>
  </cellStyleXfs>
  <cellXfs count="29">
    <xf numFmtId="0" fontId="0" fillId="0" borderId="0" xfId="0">
      <alignment horizontal="left" wrapText="1" indent="1"/>
    </xf>
    <xf numFmtId="0" fontId="10" fillId="2" borderId="0" xfId="1" applyFill="1">
      <alignment horizontal="left" vertical="center"/>
    </xf>
    <xf numFmtId="0" fontId="0" fillId="2" borderId="2" xfId="0" applyFill="1" applyBorder="1">
      <alignment horizontal="left" wrapText="1" indent="1"/>
    </xf>
    <xf numFmtId="0" fontId="0" fillId="2" borderId="0" xfId="0" applyFill="1">
      <alignment horizontal="left" wrapText="1" indent="1"/>
    </xf>
    <xf numFmtId="0" fontId="8" fillId="2" borderId="0" xfId="14" applyFill="1">
      <alignment horizontal="left"/>
    </xf>
    <xf numFmtId="0" fontId="11" fillId="3" borderId="0" xfId="14" applyFont="1" applyFill="1" applyBorder="1" applyAlignment="1"/>
    <xf numFmtId="0" fontId="11" fillId="3" borderId="2" xfId="14" applyFont="1" applyFill="1" applyBorder="1" applyAlignment="1"/>
    <xf numFmtId="0" fontId="12" fillId="7" borderId="7" xfId="13" applyFont="1" applyFill="1" applyBorder="1" applyAlignment="1">
      <alignment horizontal="left" vertical="center" indent="1"/>
    </xf>
    <xf numFmtId="0" fontId="12" fillId="7" borderId="7" xfId="0" applyFont="1" applyFill="1" applyBorder="1" applyAlignment="1">
      <alignment horizontal="center" vertical="center" wrapText="1"/>
    </xf>
    <xf numFmtId="0" fontId="12" fillId="8" borderId="7" xfId="0" applyFont="1" applyFill="1" applyBorder="1" applyAlignment="1">
      <alignment horizontal="left" vertical="center" wrapText="1" indent="1"/>
    </xf>
    <xf numFmtId="0" fontId="12" fillId="8" borderId="7" xfId="0" applyFont="1" applyFill="1" applyBorder="1" applyAlignment="1">
      <alignment horizontal="center" vertical="center" wrapText="1"/>
    </xf>
    <xf numFmtId="0" fontId="16" fillId="3" borderId="7" xfId="2" applyFont="1" applyFill="1" applyBorder="1" applyAlignment="1">
      <alignment vertical="center"/>
    </xf>
    <xf numFmtId="166" fontId="17" fillId="2" borderId="8" xfId="9" applyFont="1" applyFill="1" applyBorder="1" applyAlignment="1">
      <alignment vertical="center"/>
    </xf>
    <xf numFmtId="0" fontId="13" fillId="4" borderId="9" xfId="0" applyFont="1" applyFill="1" applyBorder="1" applyAlignment="1">
      <alignment horizontal="left" vertical="center" indent="1"/>
    </xf>
    <xf numFmtId="0" fontId="14" fillId="4" borderId="10" xfId="0" applyFont="1" applyFill="1" applyBorder="1" applyAlignment="1">
      <alignment horizontal="center" vertical="center" wrapText="1"/>
    </xf>
    <xf numFmtId="0" fontId="14" fillId="4" borderId="11" xfId="0" applyFont="1" applyFill="1" applyBorder="1" applyAlignment="1">
      <alignment horizontal="center" vertical="center" wrapText="1"/>
    </xf>
    <xf numFmtId="0" fontId="15" fillId="9" borderId="7" xfId="1" applyFont="1" applyFill="1" applyBorder="1" applyAlignment="1">
      <alignment horizontal="center" vertical="center"/>
    </xf>
    <xf numFmtId="0" fontId="1" fillId="3" borderId="3" xfId="14" applyFont="1" applyFill="1" applyBorder="1" applyAlignment="1">
      <alignment horizontal="left" vertical="center" indent="1"/>
    </xf>
    <xf numFmtId="0" fontId="1" fillId="3" borderId="5" xfId="14" applyFont="1" applyFill="1" applyBorder="1" applyAlignment="1">
      <alignment horizontal="left" vertical="center" indent="1"/>
    </xf>
    <xf numFmtId="0" fontId="1" fillId="3" borderId="4" xfId="14" applyFont="1" applyFill="1" applyBorder="1" applyAlignment="1">
      <alignment horizontal="left" vertical="center"/>
    </xf>
    <xf numFmtId="0" fontId="1" fillId="3" borderId="6" xfId="14" applyFont="1" applyFill="1" applyBorder="1" applyAlignment="1">
      <alignment horizontal="left" vertical="center"/>
    </xf>
    <xf numFmtId="167" fontId="18" fillId="3" borderId="7" xfId="9" applyNumberFormat="1" applyFont="1" applyFill="1" applyBorder="1" applyAlignment="1">
      <alignment horizontal="center" vertical="center"/>
    </xf>
    <xf numFmtId="169" fontId="12" fillId="7" borderId="7" xfId="12" applyNumberFormat="1" applyFont="1" applyFill="1" applyBorder="1" applyAlignment="1">
      <alignment horizontal="center" vertical="center"/>
    </xf>
    <xf numFmtId="167" fontId="12" fillId="6" borderId="7" xfId="10" applyNumberFormat="1" applyFont="1" applyFill="1" applyBorder="1" applyAlignment="1">
      <alignment horizontal="center" vertical="center"/>
    </xf>
    <xf numFmtId="167" fontId="12" fillId="5" borderId="7" xfId="10" applyNumberFormat="1" applyFont="1" applyFill="1" applyBorder="1" applyAlignment="1">
      <alignment horizontal="center" vertical="center"/>
    </xf>
    <xf numFmtId="167" fontId="12" fillId="3" borderId="7" xfId="10" applyNumberFormat="1" applyFont="1" applyFill="1" applyBorder="1" applyAlignment="1">
      <alignment horizontal="center" vertical="center"/>
    </xf>
    <xf numFmtId="167" fontId="12" fillId="6" borderId="7" xfId="0" applyNumberFormat="1" applyFont="1" applyFill="1" applyBorder="1" applyAlignment="1">
      <alignment horizontal="center" vertical="center"/>
    </xf>
    <xf numFmtId="167" fontId="12" fillId="5" borderId="7" xfId="0" applyNumberFormat="1" applyFont="1" applyFill="1" applyBorder="1" applyAlignment="1">
      <alignment horizontal="center" vertical="center"/>
    </xf>
    <xf numFmtId="167" fontId="12" fillId="3" borderId="7" xfId="0" applyNumberFormat="1" applyFont="1" applyFill="1" applyBorder="1" applyAlignment="1">
      <alignment horizontal="center" vertical="center"/>
    </xf>
  </cellXfs>
  <cellStyles count="15">
    <cellStyle name="Check Code" xfId="13" xr:uid="{00000000-0005-0000-0000-000000000000}"/>
    <cellStyle name="Date" xfId="12" xr:uid="{00000000-0005-0000-0000-000005000000}"/>
    <cellStyle name="Encabezado 1" xfId="2" builtinId="16" customBuiltin="1"/>
    <cellStyle name="Encabezado 4" xfId="5" builtinId="19" customBuiltin="1"/>
    <cellStyle name="Millares" xfId="7" builtinId="3" customBuiltin="1"/>
    <cellStyle name="Millares [0]" xfId="8" builtinId="6" customBuiltin="1"/>
    <cellStyle name="Moneda" xfId="9" builtinId="4" customBuiltin="1"/>
    <cellStyle name="Moneda [0]" xfId="10" builtinId="7" customBuiltin="1"/>
    <cellStyle name="Normal" xfId="0" builtinId="0" customBuiltin="1"/>
    <cellStyle name="Porcentaje" xfId="11" builtinId="5" customBuiltin="1"/>
    <cellStyle name="Texto explicativo" xfId="14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6" builtinId="25" customBuiltin="1"/>
  </cellStyles>
  <dxfs count="23"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numFmt numFmtId="167" formatCode="[$€-413]\ #,##0.00"/>
      <fill>
        <patternFill patternType="solid">
          <fgColor indexed="64"/>
          <bgColor rgb="FFCCFFCC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numFmt numFmtId="167" formatCode="[$€-413]\ #,##0.00"/>
      <fill>
        <patternFill patternType="solid">
          <fgColor indexed="64"/>
          <bgColor rgb="FFFFCC66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numFmt numFmtId="167" formatCode="[$€-413]\ #,##0.00"/>
      <fill>
        <patternFill patternType="solid">
          <fgColor indexed="64"/>
          <bgColor rgb="FFFFFFCC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numFmt numFmtId="166" formatCode="&quot;$&quot;#,##0.00"/>
      <fill>
        <patternFill patternType="solid">
          <fgColor indexed="64"/>
          <bgColor rgb="FFCCFFCC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numFmt numFmtId="166" formatCode="&quot;$&quot;#,##0.00"/>
      <fill>
        <patternFill patternType="solid">
          <fgColor indexed="64"/>
          <bgColor rgb="FFFFCC66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numFmt numFmtId="166" formatCode="&quot;$&quot;#,##0.00"/>
      <fill>
        <patternFill patternType="solid">
          <fgColor indexed="64"/>
          <bgColor rgb="FFFFFFCC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theme="4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theme="4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theme="4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theme="4" tint="0.39997558519241921"/>
        </patternFill>
      </fill>
      <alignment horizontal="left" vertical="center" textRotation="0" wrapText="1" indent="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numFmt numFmtId="169" formatCode="[$-413]d\ mmmm\ yyyy;@"/>
      <fill>
        <patternFill patternType="solid">
          <fgColor indexed="64"/>
          <bgColor rgb="FFDDDDDD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FF0000"/>
      </font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rgb="FFDDDDDD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rgb="FFDDDDDD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rgb="FFDDDDDD"/>
        </patternFill>
      </fill>
      <alignment horizontal="left" vertical="center" textRotation="0" indent="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rgb="FF6699FF"/>
        </patternFill>
      </fill>
      <alignment horizontal="left" vertical="center" textRotation="0" indent="1" justifyLastLine="0" shrinkToFit="0" readingOrder="0"/>
    </dxf>
    <dxf>
      <font>
        <b val="0"/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rgb="FF6699FF"/>
        </patternFill>
      </fill>
      <alignment horizontal="left" vertical="center" textRotation="0" indent="1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2"/>
        <color rgb="FF000000"/>
        <name val="Calibri"/>
        <family val="2"/>
        <scheme val="none"/>
      </font>
      <fill>
        <patternFill patternType="solid">
          <fgColor indexed="64"/>
          <bgColor theme="5" tint="0.79998168889431442"/>
        </patternFill>
      </fill>
      <alignment horizontal="left" vertical="center" textRotation="0" wrapText="1" indent="1" justifyLastLine="0" shrinkToFit="0" readingOrder="0"/>
      <border diagonalUp="0" diagonalDown="0"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  <color theme="9" tint="-0.24994659260841701"/>
      </font>
      <border>
        <top style="medium">
          <color theme="0"/>
        </top>
        <bottom/>
      </border>
    </dxf>
    <dxf>
      <border>
        <bottom style="medium">
          <color theme="0"/>
        </bottom>
        <vertical/>
      </border>
    </dxf>
    <dxf>
      <font>
        <color theme="1" tint="0.24994659260841701"/>
      </font>
      <fill>
        <patternFill>
          <bgColor theme="9" tint="0.79998168889431442"/>
        </patternFill>
      </fill>
      <border diagonalUp="0" diagonalDown="0">
        <left/>
        <right/>
        <top/>
        <bottom style="thin">
          <color theme="0"/>
        </bottom>
        <vertical style="medium">
          <color theme="0"/>
        </vertical>
        <horizontal style="thin">
          <color theme="0"/>
        </horizontal>
      </border>
    </dxf>
  </dxfs>
  <tableStyles count="1" defaultTableStyle="Check Register" defaultPivotStyle="PivotStyleLight16">
    <tableStyle name="Check Register" pivot="0" count="4" xr9:uid="{00000000-0011-0000-FFFF-FFFF00000000}">
      <tableStyleElement type="wholeTable" dxfId="22"/>
      <tableStyleElement type="headerRow" dxfId="21"/>
      <tableStyleElement type="totalRow" dxfId="20"/>
      <tableStyleElement type="firstColumn" dxfId="19"/>
    </tableStyle>
  </tableStyles>
  <colors>
    <mruColors>
      <color rgb="FFFF33CC"/>
      <color rgb="FFDDDDDD"/>
      <color rgb="FFFFFFCC"/>
      <color rgb="FFFFCC66"/>
      <color rgb="FFCCFFCC"/>
      <color rgb="FF000000"/>
      <color rgb="FF6699FF"/>
      <color rgb="FFD0E7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CheckRegister" displayName="CheckRegister" ref="B7:H14" totalsRowCount="1" headerRowDxfId="18" dataDxfId="16" totalsRowDxfId="15" headerRowBorderDxfId="17">
  <autoFilter ref="B7:H13" xr:uid="{00000000-0009-0000-0100-000001000000}"/>
  <tableColumns count="7">
    <tableColumn id="1" xr3:uid="{00000000-0010-0000-0000-000001000000}" name="CHECK/CODE" totalsRowLabel="TOTALEN" dataDxfId="14" totalsRowDxfId="9" dataCellStyle="Check Code"/>
    <tableColumn id="7" xr3:uid="{00000000-0010-0000-0000-000007000000}" name="DATUM" dataDxfId="10" totalsRowDxfId="8" dataCellStyle="Date"/>
    <tableColumn id="3" xr3:uid="{00000000-0010-0000-0000-000003000000}" name="TRANSACTIE" totalsRowLabel="AANTAL TRANSACTIES: 5" dataDxfId="13" totalsRowDxfId="7"/>
    <tableColumn id="8" xr3:uid="{00000000-0010-0000-0000-000008000000}" name="BESCHRIJVING" dataDxfId="12" totalsRowDxfId="6"/>
    <tableColumn id="4" xr3:uid="{00000000-0010-0000-0000-000004000000}" name="TERUGTREKKING" totalsRowFunction="sum" dataDxfId="2" totalsRowDxfId="5"/>
    <tableColumn id="5" xr3:uid="{00000000-0010-0000-0000-000005000000}" name="DEPONEREN" totalsRowFunction="sum" dataDxfId="1" totalsRowDxfId="4"/>
    <tableColumn id="6" xr3:uid="{00000000-0010-0000-0000-000006000000}" name="EVENWICHT" totalsRowFunction="custom" dataDxfId="0" totalsRowDxfId="3">
      <calculatedColumnFormula>IFERROR(IF(ISBLANK(CheckRegister[[#This Row],[TERUGTREKKING]]),H7+CheckRegister[[#This Row],[DEPONEREN]],H7-CheckRegister[[#This Row],[TERUGTREKKING]]), "")</calculatedColumnFormula>
      <totalsRowFormula>CheckRegister[[#Totals],[DEPONEREN]]-CheckRegister[[#Totals],[TERUGTREKKING]]</totalsRowFormula>
    </tableColumn>
  </tableColumns>
  <tableStyleInfo name="Check Register" showFirstColumn="1" showLastColumn="0" showRowStripes="1" showColumnStripes="0"/>
  <extLst>
    <ext xmlns:x14="http://schemas.microsoft.com/office/spreadsheetml/2009/9/main" uri="{504A1905-F514-4f6f-8877-14C23A59335A}">
      <x14:table altTextSummary="Table with Check number or Code, Date, Transaction, Description, Withdrawal, and Deposit. Balance is automatically calculated"/>
    </ext>
  </extLst>
</table>
</file>

<file path=xl/theme/theme1.xml><?xml version="1.0" encoding="utf-8"?>
<a:theme xmlns:a="http://schemas.openxmlformats.org/drawingml/2006/main" name="Office Theme">
  <a:themeElements>
    <a:clrScheme name="Blue Green">
      <a:dk1>
        <a:sysClr val="windowText" lastClr="000000"/>
      </a:dk1>
      <a:lt1>
        <a:sysClr val="window" lastClr="FFFFFF"/>
      </a:lt1>
      <a:dk2>
        <a:srgbClr val="373545"/>
      </a:dk2>
      <a:lt2>
        <a:srgbClr val="CEDBE6"/>
      </a:lt2>
      <a:accent1>
        <a:srgbClr val="3494BA"/>
      </a:accent1>
      <a:accent2>
        <a:srgbClr val="58B6C0"/>
      </a:accent2>
      <a:accent3>
        <a:srgbClr val="75BDA7"/>
      </a:accent3>
      <a:accent4>
        <a:srgbClr val="7A8C8E"/>
      </a:accent4>
      <a:accent5>
        <a:srgbClr val="84ACB6"/>
      </a:accent5>
      <a:accent6>
        <a:srgbClr val="2683C6"/>
      </a:accent6>
      <a:hlink>
        <a:srgbClr val="6B9F25"/>
      </a:hlink>
      <a:folHlink>
        <a:srgbClr val="9F6715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/>
    <pageSetUpPr autoPageBreaks="0" fitToPage="1"/>
  </sheetPr>
  <dimension ref="A1:I15"/>
  <sheetViews>
    <sheetView showGridLines="0" tabSelected="1" zoomScale="90" zoomScaleNormal="90" zoomScalePageLayoutView="70" workbookViewId="0">
      <selection activeCell="E9" sqref="E9"/>
    </sheetView>
  </sheetViews>
  <sheetFormatPr baseColWidth="10" defaultColWidth="8.69921875" defaultRowHeight="30" customHeight="1" x14ac:dyDescent="0.25"/>
  <cols>
    <col min="1" max="1" width="2.59765625" customWidth="1"/>
    <col min="2" max="2" width="20.69921875" customWidth="1"/>
    <col min="3" max="3" width="18" customWidth="1"/>
    <col min="4" max="5" width="32.19921875" customWidth="1"/>
    <col min="6" max="6" width="31.5" customWidth="1"/>
    <col min="7" max="7" width="30" customWidth="1"/>
    <col min="8" max="8" width="24.8984375" bestFit="1" customWidth="1"/>
    <col min="9" max="9" width="2.69921875" customWidth="1"/>
  </cols>
  <sheetData>
    <row r="1" spans="1:9" ht="75" customHeight="1" x14ac:dyDescent="0.25">
      <c r="A1" s="3"/>
      <c r="B1" s="16" t="s">
        <v>7</v>
      </c>
      <c r="C1" s="16"/>
      <c r="D1" s="16"/>
      <c r="E1" s="16"/>
      <c r="F1" s="16"/>
      <c r="G1" s="16"/>
      <c r="H1" s="16"/>
      <c r="I1" s="3"/>
    </row>
    <row r="2" spans="1:9" ht="19.95" customHeight="1" x14ac:dyDescent="0.25">
      <c r="A2" s="3"/>
      <c r="B2" s="1"/>
      <c r="C2" s="2"/>
      <c r="D2" s="2"/>
      <c r="E2" s="3"/>
      <c r="F2" s="3"/>
      <c r="G2" s="3"/>
      <c r="H2" s="3"/>
      <c r="I2" s="3"/>
    </row>
    <row r="3" spans="1:9" ht="30" customHeight="1" x14ac:dyDescent="0.25">
      <c r="A3" s="3"/>
      <c r="B3" s="17" t="s">
        <v>8</v>
      </c>
      <c r="C3" s="5"/>
      <c r="D3" s="19" t="s">
        <v>11</v>
      </c>
      <c r="E3" s="3"/>
      <c r="F3" s="11" t="s">
        <v>14</v>
      </c>
      <c r="G3" s="11" t="s">
        <v>15</v>
      </c>
      <c r="H3" s="11" t="s">
        <v>16</v>
      </c>
      <c r="I3" s="3"/>
    </row>
    <row r="4" spans="1:9" ht="30" customHeight="1" x14ac:dyDescent="0.25">
      <c r="A4" s="3"/>
      <c r="B4" s="17" t="s">
        <v>9</v>
      </c>
      <c r="C4" s="5"/>
      <c r="D4" s="19" t="s">
        <v>12</v>
      </c>
      <c r="E4" s="3"/>
      <c r="F4" s="21">
        <f>+CheckRegister[[#Totals],[TERUGTREKKING]]</f>
        <v>189</v>
      </c>
      <c r="G4" s="21">
        <f>+CheckRegister[[#Totals],[DEPONEREN]]</f>
        <v>3500</v>
      </c>
      <c r="H4" s="21">
        <f>CURRENT_BALANCE</f>
        <v>3311</v>
      </c>
      <c r="I4" s="3"/>
    </row>
    <row r="5" spans="1:9" ht="30" customHeight="1" x14ac:dyDescent="0.25">
      <c r="A5" s="3"/>
      <c r="B5" s="18" t="s">
        <v>10</v>
      </c>
      <c r="C5" s="6"/>
      <c r="D5" s="20" t="s">
        <v>13</v>
      </c>
      <c r="E5" s="3"/>
      <c r="F5" s="3"/>
      <c r="G5" s="12"/>
      <c r="H5" s="12"/>
      <c r="I5" s="3"/>
    </row>
    <row r="6" spans="1:9" ht="19.95" customHeight="1" thickBot="1" x14ac:dyDescent="0.3">
      <c r="A6" s="3"/>
      <c r="B6" s="4"/>
      <c r="C6" s="4"/>
      <c r="D6" s="4"/>
      <c r="E6" s="3"/>
      <c r="F6" s="3"/>
      <c r="G6" s="3"/>
      <c r="H6" s="3"/>
      <c r="I6" s="3"/>
    </row>
    <row r="7" spans="1:9" ht="30" customHeight="1" x14ac:dyDescent="0.25">
      <c r="A7" s="3"/>
      <c r="B7" s="13" t="s">
        <v>0</v>
      </c>
      <c r="C7" s="14" t="s">
        <v>18</v>
      </c>
      <c r="D7" s="14" t="s">
        <v>19</v>
      </c>
      <c r="E7" s="14" t="s">
        <v>24</v>
      </c>
      <c r="F7" s="14" t="s">
        <v>29</v>
      </c>
      <c r="G7" s="14" t="s">
        <v>30</v>
      </c>
      <c r="H7" s="15" t="s">
        <v>31</v>
      </c>
      <c r="I7" s="3"/>
    </row>
    <row r="8" spans="1:9" ht="30" customHeight="1" x14ac:dyDescent="0.25">
      <c r="A8" s="3"/>
      <c r="B8" s="7" t="s">
        <v>2</v>
      </c>
      <c r="C8" s="22">
        <f ca="1">TODAY()-19</f>
        <v>45974</v>
      </c>
      <c r="D8" s="8" t="s">
        <v>1</v>
      </c>
      <c r="E8" s="8" t="s">
        <v>25</v>
      </c>
      <c r="F8" s="23"/>
      <c r="G8" s="24">
        <v>2000</v>
      </c>
      <c r="H8" s="25">
        <f>IFERROR(CheckRegister[[#This Row],[DEPONEREN]], "")</f>
        <v>2000</v>
      </c>
      <c r="I8" s="3"/>
    </row>
    <row r="9" spans="1:9" ht="30" customHeight="1" x14ac:dyDescent="0.25">
      <c r="A9" s="3"/>
      <c r="B9" s="7">
        <v>1001</v>
      </c>
      <c r="C9" s="22">
        <f ca="1">TODAY()-11</f>
        <v>45982</v>
      </c>
      <c r="D9" s="8" t="s">
        <v>20</v>
      </c>
      <c r="E9" s="8" t="s">
        <v>26</v>
      </c>
      <c r="F9" s="23">
        <v>100</v>
      </c>
      <c r="G9" s="24"/>
      <c r="H9" s="25">
        <f>IFERROR(IF(ISBLANK(CheckRegister[[#This Row],[TERUGTREKKING]]),H8+CheckRegister[[#This Row],[DEPONEREN]],H8-CheckRegister[[#This Row],[TERUGTREKKING]]), "")</f>
        <v>1900</v>
      </c>
      <c r="I9" s="3"/>
    </row>
    <row r="10" spans="1:9" ht="30" customHeight="1" x14ac:dyDescent="0.25">
      <c r="A10" s="3"/>
      <c r="B10" s="7" t="s">
        <v>2</v>
      </c>
      <c r="C10" s="22">
        <f ca="1">TODAY()-11</f>
        <v>45982</v>
      </c>
      <c r="D10" s="8" t="s">
        <v>21</v>
      </c>
      <c r="E10" s="8"/>
      <c r="F10" s="23"/>
      <c r="G10" s="24">
        <v>1500</v>
      </c>
      <c r="H10" s="25">
        <f>IFERROR(IF(ISBLANK(CheckRegister[[#This Row],[TERUGTREKKING]]),H9+CheckRegister[[#This Row],[DEPONEREN]],H9-CheckRegister[[#This Row],[TERUGTREKKING]]), "")</f>
        <v>3400</v>
      </c>
      <c r="I10" s="3"/>
    </row>
    <row r="11" spans="1:9" ht="30" customHeight="1" x14ac:dyDescent="0.25">
      <c r="A11" s="3"/>
      <c r="B11" s="7" t="s">
        <v>3</v>
      </c>
      <c r="C11" s="22">
        <f ca="1">TODAY()-8</f>
        <v>45985</v>
      </c>
      <c r="D11" s="8" t="s">
        <v>4</v>
      </c>
      <c r="E11" s="8" t="s">
        <v>27</v>
      </c>
      <c r="F11" s="23">
        <v>16</v>
      </c>
      <c r="G11" s="24"/>
      <c r="H11" s="25">
        <f>IFERROR(IF(ISBLANK(CheckRegister[[#This Row],[TERUGTREKKING]]),H10+CheckRegister[[#This Row],[DEPONEREN]],H10-CheckRegister[[#This Row],[TERUGTREKKING]]), "")</f>
        <v>3384</v>
      </c>
      <c r="I11" s="3"/>
    </row>
    <row r="12" spans="1:9" ht="30" customHeight="1" x14ac:dyDescent="0.25">
      <c r="A12" s="3"/>
      <c r="B12" s="7" t="s">
        <v>5</v>
      </c>
      <c r="C12" s="22">
        <f ca="1">TODAY()-5</f>
        <v>45988</v>
      </c>
      <c r="D12" s="8"/>
      <c r="E12" s="8" t="s">
        <v>28</v>
      </c>
      <c r="F12" s="23">
        <v>50</v>
      </c>
      <c r="G12" s="24"/>
      <c r="H12" s="25">
        <f>IFERROR(IF(ISBLANK(CheckRegister[[#This Row],[TERUGTREKKING]]),H11+CheckRegister[[#This Row],[DEPONEREN]],H11-CheckRegister[[#This Row],[TERUGTREKKING]]), "")</f>
        <v>3334</v>
      </c>
      <c r="I12" s="3"/>
    </row>
    <row r="13" spans="1:9" ht="30" customHeight="1" x14ac:dyDescent="0.25">
      <c r="A13" s="3"/>
      <c r="B13" s="7" t="s">
        <v>6</v>
      </c>
      <c r="C13" s="22">
        <f ca="1">TODAY()</f>
        <v>45993</v>
      </c>
      <c r="D13" s="8" t="s">
        <v>22</v>
      </c>
      <c r="E13" s="8"/>
      <c r="F13" s="23">
        <v>23</v>
      </c>
      <c r="G13" s="24"/>
      <c r="H13" s="25">
        <f>IFERROR(IF(ISBLANK(CheckRegister[[#This Row],[TERUGTREKKING]]),H12+CheckRegister[[#This Row],[DEPONEREN]],H12-CheckRegister[[#This Row],[TERUGTREKKING]]), "")</f>
        <v>3311</v>
      </c>
      <c r="I13" s="3"/>
    </row>
    <row r="14" spans="1:9" ht="30" customHeight="1" x14ac:dyDescent="0.25">
      <c r="A14" s="3"/>
      <c r="B14" s="9" t="s">
        <v>17</v>
      </c>
      <c r="C14" s="10"/>
      <c r="D14" s="10" t="s">
        <v>23</v>
      </c>
      <c r="E14" s="10"/>
      <c r="F14" s="26">
        <f>SUBTOTAL(109,CheckRegister[TERUGTREKKING])</f>
        <v>189</v>
      </c>
      <c r="G14" s="27">
        <f>SUBTOTAL(109,CheckRegister[DEPONEREN])</f>
        <v>3500</v>
      </c>
      <c r="H14" s="28">
        <f>CheckRegister[[#Totals],[DEPONEREN]]-CheckRegister[[#Totals],[TERUGTREKKING]]</f>
        <v>3311</v>
      </c>
      <c r="I14" s="3"/>
    </row>
    <row r="15" spans="1:9" ht="19.95" customHeight="1" x14ac:dyDescent="0.25">
      <c r="A15" s="3"/>
      <c r="B15" s="3"/>
      <c r="C15" s="3"/>
      <c r="D15" s="3"/>
      <c r="E15" s="3"/>
      <c r="F15" s="3"/>
      <c r="G15" s="3"/>
      <c r="H15" s="3"/>
      <c r="I15" s="3"/>
    </row>
  </sheetData>
  <dataConsolidate/>
  <mergeCells count="1">
    <mergeCell ref="B1:H1"/>
  </mergeCells>
  <conditionalFormatting sqref="F8:G13">
    <cfRule type="expression" dxfId="11" priority="2">
      <formula>AND($F8&gt;0,$G8&gt;0)</formula>
    </cfRule>
  </conditionalFormatting>
  <dataValidations count="11">
    <dataValidation allowBlank="1" showInputMessage="1" sqref="B8:B13" xr:uid="{00000000-0002-0000-0000-000000000000}"/>
    <dataValidation allowBlank="1" showInputMessage="1" showErrorMessage="1" prompt="Title of this worksheet is in this cell" sqref="B1" xr:uid="{00000000-0002-0000-0000-000002000000}"/>
    <dataValidation allowBlank="1" showInputMessage="1" showErrorMessage="1" prompt="Current Balance is automatically calculated in cell below" sqref="H3" xr:uid="{00000000-0002-0000-0000-000004000000}"/>
    <dataValidation allowBlank="1" showInputMessage="1" showErrorMessage="1" prompt="Current Balance is automatically calculated in this cell" sqref="H4" xr:uid="{00000000-0002-0000-0000-000005000000}"/>
    <dataValidation allowBlank="1" showInputMessage="1" showErrorMessage="1" prompt="Enter check number or transaction code in this column under this heading. Use heading filters to find specific entries." sqref="B7" xr:uid="{00000000-0002-0000-0000-000006000000}"/>
    <dataValidation allowBlank="1" showInputMessage="1" showErrorMessage="1" prompt="Enter date in this column under this heading" sqref="C7" xr:uid="{00000000-0002-0000-0000-000007000000}"/>
    <dataValidation allowBlank="1" showInputMessage="1" showErrorMessage="1" prompt="Enter transaction in this column under this heading" sqref="D7" xr:uid="{00000000-0002-0000-0000-000008000000}"/>
    <dataValidation allowBlank="1" showInputMessage="1" showErrorMessage="1" prompt="Enter description in this column under this heading" sqref="E7" xr:uid="{00000000-0002-0000-0000-000009000000}"/>
    <dataValidation allowBlank="1" showInputMessage="1" showErrorMessage="1" prompt="Enter withdrawal amount in this column under this heading" sqref="F7" xr:uid="{00000000-0002-0000-0000-00000A000000}"/>
    <dataValidation allowBlank="1" showInputMessage="1" showErrorMessage="1" prompt="Enter deposit amount in this column under this heading" sqref="G7" xr:uid="{00000000-0002-0000-0000-00000B000000}"/>
    <dataValidation allowBlank="1" showInputMessage="1" showErrorMessage="1" prompt="Balance amount is automatically calculated in this column under this heading" sqref="H7" xr:uid="{00000000-0002-0000-0000-00000C000000}"/>
  </dataValidations>
  <printOptions horizontalCentered="1"/>
  <pageMargins left="0.23622047244094491" right="0.23622047244094491" top="0.74803149606299213" bottom="0.74803149606299213" header="0.31496062992125984" footer="0.31496062992125984"/>
  <pageSetup scale="56" fitToHeight="0" orientation="landscape" r:id="rId1"/>
  <headerFooter differentFirst="1">
    <oddFooter>Page &amp;P of &amp;N</oddFooter>
    <firstHeader>&amp;C&amp;"-,Pogrubiony"&amp;16&amp;K04+000Check Register</firstHeader>
  </headerFooter>
  <ignoredErrors>
    <ignoredError sqref="H8" calculatedColumn="1"/>
    <ignoredError sqref="H9:H13" emptyCellReference="1" calculatedColumn="1"/>
  </ignoredErrors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546393EA-D678-46B7-BFD6-8804A7BD6F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48524C0-C067-401E-BF90-B156A84715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AC7E050-48A9-4243-A014-A9A4D16F220A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TM33558258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4</vt:i4>
      </vt:variant>
    </vt:vector>
  </HeadingPairs>
  <TitlesOfParts>
    <vt:vector size="5" baseType="lpstr">
      <vt:lpstr>Controleer de register</vt:lpstr>
      <vt:lpstr>ColumnTitle1</vt:lpstr>
      <vt:lpstr>ColumnTitleRegion1..H3.1</vt:lpstr>
      <vt:lpstr>CURRENT_BALANCE</vt:lpstr>
      <vt:lpstr>'Controleer de register'!Títulos_a_imprimir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2023-01-16T01:49:29Z</dcterms:created>
  <dcterms:modified xsi:type="dcterms:W3CDTF">2025-12-02T19:12:02Z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