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165A7915-97B8-49C2-991F-A8FD071C2A2B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Begrotingssamenvatting" sheetId="6" r:id="rId1"/>
    <sheet name="Budgetdetails" sheetId="5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3" i="5" l="1"/>
  <c r="F94" i="5" s="1"/>
  <c r="B21" i="6" s="1"/>
  <c r="D21" i="6" s="1"/>
  <c r="E21" i="6" s="1"/>
  <c r="F90" i="5"/>
  <c r="F89" i="5"/>
  <c r="F80" i="5"/>
  <c r="F81" i="5"/>
  <c r="F82" i="5"/>
  <c r="F83" i="5"/>
  <c r="F84" i="5"/>
  <c r="F85" i="5"/>
  <c r="F86" i="5"/>
  <c r="F79" i="5"/>
  <c r="F87" i="5" s="1"/>
  <c r="B19" i="6" s="1"/>
  <c r="D19" i="6" s="1"/>
  <c r="E19" i="6" s="1"/>
  <c r="F76" i="5"/>
  <c r="F75" i="5"/>
  <c r="F77" i="5" s="1"/>
  <c r="B18" i="6" s="1"/>
  <c r="D18" i="6" s="1"/>
  <c r="E18" i="6" s="1"/>
  <c r="F67" i="5"/>
  <c r="F68" i="5"/>
  <c r="F69" i="5"/>
  <c r="F70" i="5"/>
  <c r="F71" i="5"/>
  <c r="F72" i="5"/>
  <c r="F66" i="5"/>
  <c r="F63" i="5"/>
  <c r="F64" i="5" s="1"/>
  <c r="B16" i="6" s="1"/>
  <c r="D16" i="6" s="1"/>
  <c r="E16" i="6" s="1"/>
  <c r="F58" i="5"/>
  <c r="F59" i="5"/>
  <c r="F60" i="5"/>
  <c r="F57" i="5"/>
  <c r="F61" i="5" s="1"/>
  <c r="B15" i="6" s="1"/>
  <c r="D15" i="6" s="1"/>
  <c r="E15" i="6" s="1"/>
  <c r="F54" i="5"/>
  <c r="F53" i="5"/>
  <c r="F52" i="5"/>
  <c r="F49" i="5"/>
  <c r="F48" i="5"/>
  <c r="F50" i="5" s="1"/>
  <c r="B13" i="6" s="1"/>
  <c r="D13" i="6" s="1"/>
  <c r="E13" i="6" s="1"/>
  <c r="F35" i="5"/>
  <c r="F36" i="5"/>
  <c r="F37" i="5"/>
  <c r="F38" i="5"/>
  <c r="F39" i="5"/>
  <c r="F40" i="5"/>
  <c r="F41" i="5"/>
  <c r="F42" i="5"/>
  <c r="F43" i="5"/>
  <c r="F44" i="5"/>
  <c r="F45" i="5"/>
  <c r="F34" i="5"/>
  <c r="F30" i="5"/>
  <c r="F31" i="5"/>
  <c r="F29" i="5"/>
  <c r="F32" i="5" s="1"/>
  <c r="B11" i="6" s="1"/>
  <c r="D11" i="6" s="1"/>
  <c r="E11" i="6" s="1"/>
  <c r="F23" i="5"/>
  <c r="F24" i="5"/>
  <c r="F25" i="5"/>
  <c r="F26" i="5"/>
  <c r="F22" i="5"/>
  <c r="F16" i="5"/>
  <c r="F17" i="5"/>
  <c r="F18" i="5"/>
  <c r="F19" i="5"/>
  <c r="F15" i="5"/>
  <c r="F6" i="5"/>
  <c r="F7" i="5"/>
  <c r="F8" i="5"/>
  <c r="F9" i="5"/>
  <c r="F10" i="5"/>
  <c r="F11" i="5"/>
  <c r="F12" i="5"/>
  <c r="F5" i="5"/>
  <c r="D24" i="6"/>
  <c r="E24" i="6" s="1"/>
  <c r="D25" i="6"/>
  <c r="E25" i="6" s="1"/>
  <c r="D22" i="6"/>
  <c r="E22" i="6" s="1"/>
  <c r="D23" i="6"/>
  <c r="E23" i="6" s="1"/>
  <c r="F91" i="5"/>
  <c r="B20" i="6" s="1"/>
  <c r="D20" i="6" s="1"/>
  <c r="E20" i="6" s="1"/>
  <c r="F73" i="5"/>
  <c r="B17" i="6" s="1"/>
  <c r="D17" i="6" s="1"/>
  <c r="E17" i="6" s="1"/>
  <c r="F46" i="5"/>
  <c r="B12" i="6" s="1"/>
  <c r="D12" i="6" s="1"/>
  <c r="E12" i="6" s="1"/>
  <c r="F27" i="5"/>
  <c r="B10" i="6" s="1"/>
  <c r="D10" i="6" s="1"/>
  <c r="E10" i="6" s="1"/>
  <c r="F13" i="5"/>
  <c r="B8" i="6" s="1"/>
  <c r="D8" i="6" s="1"/>
  <c r="E8" i="6" s="1"/>
  <c r="F55" i="5" l="1"/>
  <c r="B14" i="6" s="1"/>
  <c r="D14" i="6" s="1"/>
  <c r="E14" i="6" s="1"/>
  <c r="E26" i="6" s="1"/>
  <c r="E28" i="6" s="1"/>
  <c r="E29" i="6" s="1"/>
  <c r="F20" i="5"/>
  <c r="B9" i="6" s="1"/>
  <c r="D9" i="6" s="1"/>
  <c r="E9" i="6" s="1"/>
</calcChain>
</file>

<file path=xl/sharedStrings.xml><?xml version="1.0" encoding="utf-8"?>
<sst xmlns="http://schemas.openxmlformats.org/spreadsheetml/2006/main" count="197" uniqueCount="122">
  <si>
    <t>gl</t>
  </si>
  <si>
    <t>m</t>
  </si>
  <si>
    <t>ml</t>
  </si>
  <si>
    <t>No</t>
  </si>
  <si>
    <t>Coatings</t>
  </si>
  <si>
    <t>ml.</t>
  </si>
  <si>
    <t xml:space="preserve">gl </t>
  </si>
  <si>
    <t>1/2" flexible hoses</t>
  </si>
  <si>
    <t/>
  </si>
  <si>
    <t>hs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</si>
  <si>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</si>
  <si>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</si>
  <si>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</si>
  <si>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</si>
  <si>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</si>
  <si>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</si>
  <si>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</si>
  <si>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</si>
  <si>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</si>
  <si>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</si>
  <si>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</si>
  <si>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</si>
  <si>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</si>
  <si>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XYZ</t>
  </si>
  <si>
    <t>hgjGjkdh</t>
  </si>
  <si>
    <t>ABC</t>
  </si>
  <si>
    <t>adada</t>
  </si>
  <si>
    <t>Bouw BUDGET Offerte Samenvatting</t>
  </si>
  <si>
    <t>Bedrijfsnaam:</t>
  </si>
  <si>
    <t>Adres:</t>
  </si>
  <si>
    <t>Mobiel nr:</t>
  </si>
  <si>
    <t>Naam klant:</t>
  </si>
  <si>
    <t>BESCHRIJVING</t>
  </si>
  <si>
    <t>Voorbereidende taken</t>
  </si>
  <si>
    <t>Sloop</t>
  </si>
  <si>
    <t>Industriële afwatering</t>
  </si>
  <si>
    <t>Betonstructuur - Betonnen vloer</t>
  </si>
  <si>
    <t>Polyurethaan vloer</t>
  </si>
  <si>
    <t>Betonnen vloer metselwerk</t>
  </si>
  <si>
    <t>Stukadoors</t>
  </si>
  <si>
    <t>Plafond</t>
  </si>
  <si>
    <t>Timmerwerk</t>
  </si>
  <si>
    <t>Elektrische installatie</t>
  </si>
  <si>
    <t>Water installatie</t>
  </si>
  <si>
    <t>Schilderen</t>
  </si>
  <si>
    <t>Schoonmaak van de bouw</t>
  </si>
  <si>
    <t>PRIJS</t>
  </si>
  <si>
    <t>% KORTING</t>
  </si>
  <si>
    <t>KORTING</t>
  </si>
  <si>
    <t>TOTAAL</t>
  </si>
  <si>
    <t>SUBTOTAAL</t>
  </si>
  <si>
    <t>BTW (%)</t>
  </si>
  <si>
    <t>BTW-BEDRAG</t>
  </si>
  <si>
    <t>Totaal-generaal</t>
  </si>
  <si>
    <t>DETAILS VAN DE BOUWBEGROTING</t>
  </si>
  <si>
    <t>Sl. NEE</t>
  </si>
  <si>
    <t>NAAM</t>
  </si>
  <si>
    <t>Workshop - Chemische toiletten</t>
  </si>
  <si>
    <t>Hygiënische Veiligheidsdienst</t>
  </si>
  <si>
    <t>Technisch vertegenwoordiger</t>
  </si>
  <si>
    <t>Isolatiebehuizing voor het gebied (buisstructuur + PE-folie, ca. 200 m²) 30.00X4.50</t>
  </si>
  <si>
    <t>Losmaken van timmerwerk</t>
  </si>
  <si>
    <t>Af- en afkoppelen van sanitaire/elektrische installaties</t>
  </si>
  <si>
    <t>Demontage van verlaagde plafonds gemaakt van verwijderbare Durlock-panelen</t>
  </si>
  <si>
    <t>Zagen en slopen van betonvloer.</t>
  </si>
  <si>
    <t>Zagen en slopen van betonvloer. Drainage. CIP kamer</t>
  </si>
  <si>
    <t>Zagen en slopen van vloerbedekking in de voorkamer, dikte 0,20</t>
  </si>
  <si>
    <t>Zagen en egaliseren van de vloer in sapruimte en afvoergoot, 0,10 m</t>
  </si>
  <si>
    <t>Verticuteren van bestaande vloer voor egalisatie. Schuine egalisatievloer.</t>
  </si>
  <si>
    <t>Afbraak van blokmetselwerk</t>
  </si>
  <si>
    <t>PVC buis. D:0.064</t>
  </si>
  <si>
    <t>PVC afvoer 100X100x3,2, sifon met bronzen afdekking</t>
  </si>
  <si>
    <t>Afvoergoot 0.30x2.10 met frame en RVS rooster.</t>
  </si>
  <si>
    <t>Aansluiting en verbinding met bestaande kamer.</t>
  </si>
  <si>
    <t>Reconstructie van betonnen vloer, dikte 0,20</t>
  </si>
  <si>
    <t>Kettingbalk op betonblok metselwerk 0.20x0.20</t>
  </si>
  <si>
    <t>Betonnen vloer, dikte 0,20</t>
  </si>
  <si>
    <t>Sanitaire plinten</t>
  </si>
  <si>
    <t>Schuren, voorbereiden van onderfundering, egaliseren / nieuwe vloeren</t>
  </si>
  <si>
    <t>Egaliseren van mortel</t>
  </si>
  <si>
    <t>Polyurethaan coating</t>
  </si>
  <si>
    <t>Anti-kras lak</t>
  </si>
  <si>
    <t>Voegen zagen</t>
  </si>
  <si>
    <t>Voegen afdichten</t>
  </si>
  <si>
    <t>Aanleg van sanitaire plinten.</t>
  </si>
  <si>
    <t>Schuren van bestaande vloer voor opnieuw schilderen</t>
  </si>
  <si>
    <t>Aanbrengen van voegen</t>
  </si>
  <si>
    <t>Aanbrengen van lak</t>
  </si>
  <si>
    <t>Voegen reinigen en afdichten</t>
  </si>
  <si>
    <t>Plinten opnieuw schilderen</t>
  </si>
  <si>
    <t>Betonblokken 12x19x39 glad standaard (19x19x39)</t>
  </si>
  <si>
    <t>Wapeningskolommen met blokken 0,20x0,20x4,00 (19x19x39)</t>
  </si>
  <si>
    <t>Betonstralen met waterafstotend middel</t>
  </si>
  <si>
    <t>Dik pleisterwerk onder de laag</t>
  </si>
  <si>
    <t>Glasvezel gaas</t>
  </si>
  <si>
    <t>Witte tegelbekleding</t>
  </si>
  <si>
    <t>Standaard 12,5 mm Durlock paneelbekleding zonder metalen structuur</t>
  </si>
  <si>
    <t>Sanitaire hoekbeschermers met roestvrije afwerking</t>
  </si>
  <si>
    <t>Durlock plaat afdekkingen</t>
  </si>
  <si>
    <t>Uitneembaar plafond gemaakt van Durlock panelen 0.60x1.21</t>
  </si>
  <si>
    <t>Glazen pui met vaste panelen 3.95x3.70 TYPE M1</t>
  </si>
  <si>
    <t>Glazen pui met vaste panelen 2.20x3.70 type M2</t>
  </si>
  <si>
    <t>Draaideur 0.80x2.00 type P1 MET SLOT/GELAAGD GLAS/SLUITING.</t>
  </si>
  <si>
    <t>Verwijderbare voorkant 3.10x3.70</t>
  </si>
  <si>
    <t>Vast raampaneel V1 2.00X0.85</t>
  </si>
  <si>
    <t>PVC strookgordijnen. 1.60X2.05 met RVS steun.</t>
  </si>
  <si>
    <t>Schuifpoort 1.60x2.05 met bovenrail. Witte lamellen</t>
  </si>
  <si>
    <t>Wanddoorvoer</t>
  </si>
  <si>
    <t>Buisinstallatie met 2 uitgangen</t>
  </si>
  <si>
    <t>3/4" thermolaspijp</t>
  </si>
  <si>
    <t>3/4" kogelkraan</t>
  </si>
  <si>
    <t>1/2" afsluiter</t>
  </si>
  <si>
    <t>Eengreepskranen van het type FV</t>
  </si>
  <si>
    <t>Roestvrijstalen spoelbak. Aan de muur gemonteerd.</t>
  </si>
  <si>
    <t>Elektrische boiler van 30 liter.</t>
  </si>
  <si>
    <t>FV chroom rechte sifon.</t>
  </si>
  <si>
    <t>Eerste</t>
  </si>
  <si>
    <t>Latexverf voor buitengebruik, schimmelwerend, algemeen opnieuw schilderen.</t>
  </si>
  <si>
    <t>Eenheid</t>
  </si>
  <si>
    <t>Nee</t>
  </si>
  <si>
    <t>HOEVEELHEID</t>
  </si>
  <si>
    <t>EENHEIDSPRIJS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</si>
</sst>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_);\(&quot;$&quot;#,##0.00\)"/>
    <numFmt numFmtId="165" formatCode="_(&quot;$&quot;* #,##0.00_);_(&quot;$&quot;* \(#,##0.00\);_(&quot;$&quot;* &quot;-&quot;??_);_(@_)"/>
    <numFmt numFmtId="166" formatCode="_-* #,##0.00\ &quot;€&quot;_-;\-* #,##0.00\ &quot;€&quot;_-;_-* &quot;-&quot;??\ &quot;€&quot;_-;_-@_-"/>
    <numFmt numFmtId="167" formatCode="&quot;$&quot;#,##0.00"/>
  </numFmts>
  <fonts count="1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Arial"/>
      <family val="2"/>
    </font>
    <font>
      <b/>
      <sz val="11"/>
      <name val="Arial"/>
      <family val="2"/>
    </font>
    <font>
      <b/>
      <sz val="18"/>
      <color theme="0"/>
      <name val="Algerian"/>
      <family val="5"/>
    </font>
    <font>
      <b/>
      <sz val="12"/>
      <name val="Arial"/>
      <family val="2"/>
    </font>
    <font>
      <sz val="24"/>
      <color theme="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rgb="FF14BD8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5" fillId="0" borderId="0"/>
    <xf numFmtId="0" fontId="6" fillId="0" borderId="0"/>
    <xf numFmtId="165" fontId="2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165" fontId="0" fillId="0" borderId="0" xfId="6" applyFont="1"/>
    <xf numFmtId="9" fontId="0" fillId="0" borderId="1" xfId="1" applyFont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164" fontId="10" fillId="4" borderId="1" xfId="6" applyNumberFormat="1" applyFont="1" applyFill="1" applyBorder="1" applyAlignment="1">
      <alignment horizontal="center"/>
    </xf>
    <xf numFmtId="9" fontId="10" fillId="4" borderId="1" xfId="1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164" fontId="10" fillId="4" borderId="2" xfId="6" applyNumberFormat="1" applyFont="1" applyFill="1" applyBorder="1" applyAlignment="1">
      <alignment horizontal="center"/>
    </xf>
    <xf numFmtId="0" fontId="0" fillId="0" borderId="5" xfId="0" applyBorder="1"/>
    <xf numFmtId="167" fontId="0" fillId="0" borderId="1" xfId="0" applyNumberFormat="1" applyBorder="1" applyAlignment="1">
      <alignment horizontal="center"/>
    </xf>
    <xf numFmtId="167" fontId="0" fillId="0" borderId="6" xfId="0" applyNumberFormat="1" applyBorder="1" applyAlignment="1">
      <alignment horizontal="center"/>
    </xf>
    <xf numFmtId="0" fontId="0" fillId="0" borderId="7" xfId="0" applyBorder="1"/>
    <xf numFmtId="167" fontId="0" fillId="0" borderId="8" xfId="0" applyNumberFormat="1" applyBorder="1" applyAlignment="1">
      <alignment horizontal="center"/>
    </xf>
    <xf numFmtId="9" fontId="0" fillId="0" borderId="8" xfId="1" applyFont="1" applyBorder="1" applyAlignment="1">
      <alignment horizontal="center"/>
    </xf>
    <xf numFmtId="167" fontId="0" fillId="0" borderId="9" xfId="0" applyNumberFormat="1" applyBorder="1" applyAlignment="1">
      <alignment horizontal="center"/>
    </xf>
    <xf numFmtId="0" fontId="10" fillId="5" borderId="1" xfId="0" applyFont="1" applyFill="1" applyBorder="1" applyAlignment="1">
      <alignment horizontal="right"/>
    </xf>
    <xf numFmtId="0" fontId="10" fillId="5" borderId="1" xfId="0" applyFont="1" applyFill="1" applyBorder="1"/>
    <xf numFmtId="0" fontId="10" fillId="5" borderId="1" xfId="0" applyFont="1" applyFill="1" applyBorder="1" applyAlignment="1">
      <alignment horizontal="left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</cellXfs>
  <cellStyles count="7">
    <cellStyle name="Currency 2" xfId="3" xr:uid="{00000000-0005-0000-0000-000000000000}"/>
    <cellStyle name="Excel Built-in Normal" xfId="4" xr:uid="{00000000-0005-0000-0000-000001000000}"/>
    <cellStyle name="Moneda" xfId="6" builtinId="4"/>
    <cellStyle name="Normal" xfId="0" builtinId="0"/>
    <cellStyle name="Normal 2" xfId="2" xr:uid="{00000000-0005-0000-0000-000003000000}"/>
    <cellStyle name="Normal 3" xfId="5" xr:uid="{00000000-0005-0000-0000-000004000000}"/>
    <cellStyle name="Porcentaje" xfId="1" builtinId="5"/>
  </cellStyles>
  <dxfs count="17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7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</font>
      <alignment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14BD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D5B63A3-148E-4992-8F62-7D7DEB50CD98}" name="Table2" displayName="Table2" ref="A7:E25" totalsRowShown="0" headerRowDxfId="16" headerRowBorderDxfId="15" tableBorderDxfId="14" totalsRowBorderDxfId="13">
  <autoFilter ref="A7:E25" xr:uid="{6D5B63A3-148E-4992-8F62-7D7DEB50CD98}"/>
  <tableColumns count="5">
    <tableColumn id="1" xr3:uid="{6AE5FE62-0AAE-46FC-8D33-1BC3EAA44830}" name="BESCHRIJVING" dataDxfId="12"/>
    <tableColumn id="4" xr3:uid="{F15DB453-BB4F-4358-897F-DA7C9E49A98E}" name="PRIJS" dataDxfId="11"/>
    <tableColumn id="5" xr3:uid="{E341625A-40E7-4144-AC8D-6E35E01831CF}" name="% KORTING" dataDxfId="10"/>
    <tableColumn id="6" xr3:uid="{FBB1936C-2346-4E1C-B7BB-11FA9E6B9C94}" name="KORTING" dataDxfId="9">
      <calculatedColumnFormula>+B8-(B8*C8)</calculatedColumnFormula>
    </tableColumn>
    <tableColumn id="7" xr3:uid="{D39DD75C-BABD-4A15-A4B9-E720EFFBDA15}" name="TOTAAL" dataDxfId="8">
      <calculatedColumnFormula>+D8</calculatedColumnFormula>
    </tableColumn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68AF93-E05D-4755-81BA-5930E476C33F}" name="Table1" displayName="Table1" ref="A4:F94" totalsRowShown="0" headerRowDxfId="7" dataDxfId="6">
  <autoFilter ref="A4:F94" xr:uid="{CF68AF93-E05D-4755-81BA-5930E476C33F}"/>
  <tableColumns count="6">
    <tableColumn id="1" xr3:uid="{12CD7FF1-EA12-4B35-A22B-33D8E7646262}" name="Sl. NEE" dataDxfId="5"/>
    <tableColumn id="2" xr3:uid="{7C5FC402-0F4C-44D4-AA1E-60ABC05FAB0A}" name="NAAM" dataDxfId="4"/>
    <tableColumn id="3" xr3:uid="{D98DCB47-32A1-49D2-9817-D36C0D9E8830}" name="Eenheid" dataDxfId="3"/>
    <tableColumn id="4" xr3:uid="{199647A5-838A-4F15-8F02-B2966249B68A}" name="HOEVEELHEID" dataDxfId="2"/>
    <tableColumn id="5" xr3:uid="{BD4C73A9-3BB9-4868-AB4A-76257A43BD4D}" name="EENHEIDSPRIJS" dataDxfId="1"/>
    <tableColumn id="6" xr3:uid="{AB88C5EC-B957-4127-BB97-E5D0EFC36C6C}" name="TOTAA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EF39B-BB82-4760-B551-E0F884B8D6CC}">
  <dimension ref="A1:I29"/>
  <sheetViews>
    <sheetView showGridLines="0" topLeftCell="A16" zoomScaleNormal="100" workbookViewId="0">
      <selection activeCell="E29" sqref="E29"/>
    </sheetView>
  </sheetViews>
  <sheetFormatPr baseColWidth="10" defaultColWidth="8.88671875" defaultRowHeight="13.2" x14ac:dyDescent="0.25"/>
  <cols>
    <col min="1" max="1" width="34.33203125" customWidth="1"/>
    <col min="2" max="3" width="16" customWidth="1"/>
    <col min="4" max="4" width="19.88671875" customWidth="1"/>
    <col min="5" max="5" width="17.21875" customWidth="1"/>
    <col min="9" max="9" width="11.21875" bestFit="1" customWidth="1"/>
  </cols>
  <sheetData>
    <row r="1" spans="1:9" ht="27" customHeight="1" x14ac:dyDescent="0.25">
      <c r="A1" s="29" t="s">
        <v>27</v>
      </c>
      <c r="B1" s="29"/>
      <c r="C1" s="29"/>
      <c r="D1" s="29"/>
      <c r="E1" s="29"/>
    </row>
    <row r="2" spans="1:9" ht="9.6" customHeight="1" x14ac:dyDescent="0.25"/>
    <row r="3" spans="1:9" ht="15.6" x14ac:dyDescent="0.3">
      <c r="A3" s="23" t="s">
        <v>28</v>
      </c>
      <c r="B3" s="24" t="s">
        <v>23</v>
      </c>
      <c r="D3" s="23" t="s">
        <v>31</v>
      </c>
      <c r="E3" s="24" t="s">
        <v>25</v>
      </c>
    </row>
    <row r="4" spans="1:9" ht="15.6" x14ac:dyDescent="0.3">
      <c r="A4" s="23" t="s">
        <v>29</v>
      </c>
      <c r="B4" s="24" t="s">
        <v>24</v>
      </c>
      <c r="D4" s="23" t="s">
        <v>29</v>
      </c>
      <c r="E4" s="24" t="s">
        <v>26</v>
      </c>
    </row>
    <row r="5" spans="1:9" ht="15.6" x14ac:dyDescent="0.3">
      <c r="A5" s="23" t="s">
        <v>30</v>
      </c>
      <c r="B5" s="25">
        <v>215796233</v>
      </c>
      <c r="D5" s="23" t="s">
        <v>30</v>
      </c>
      <c r="E5" s="25">
        <v>215796233</v>
      </c>
    </row>
    <row r="6" spans="1:9" ht="10.8" customHeight="1" x14ac:dyDescent="0.25"/>
    <row r="7" spans="1:9" ht="24.6" customHeight="1" x14ac:dyDescent="0.25">
      <c r="A7" s="26" t="s">
        <v>32</v>
      </c>
      <c r="B7" s="27" t="s">
        <v>46</v>
      </c>
      <c r="C7" s="27" t="s">
        <v>47</v>
      </c>
      <c r="D7" s="27" t="s">
        <v>48</v>
      </c>
      <c r="E7" s="28" t="s">
        <v>49</v>
      </c>
    </row>
    <row r="8" spans="1:9" ht="18.600000000000001" customHeight="1" x14ac:dyDescent="0.25">
      <c r="A8" s="16" t="s">
        <v>33</v>
      </c>
      <c r="B8" s="17">
        <f>+Budgetdetails!F13</f>
        <v>2390</v>
      </c>
      <c r="C8" s="10">
        <v>0.05</v>
      </c>
      <c r="D8" s="17">
        <f>+B8-(B8*C8)</f>
        <v>2270.5</v>
      </c>
      <c r="E8" s="18">
        <f>+D8</f>
        <v>2270.5</v>
      </c>
      <c r="I8" s="9"/>
    </row>
    <row r="9" spans="1:9" ht="18.600000000000001" customHeight="1" x14ac:dyDescent="0.25">
      <c r="A9" s="16" t="s">
        <v>34</v>
      </c>
      <c r="B9" s="17">
        <f>+Budgetdetails!F20</f>
        <v>1109</v>
      </c>
      <c r="C9" s="10">
        <v>0</v>
      </c>
      <c r="D9" s="17">
        <f t="shared" ref="D9:D23" si="0">+B9-(B9*C9)</f>
        <v>1109</v>
      </c>
      <c r="E9" s="18">
        <f t="shared" ref="E9:E25" si="1">+D9</f>
        <v>1109</v>
      </c>
    </row>
    <row r="10" spans="1:9" ht="18.600000000000001" customHeight="1" x14ac:dyDescent="0.25">
      <c r="A10" s="16" t="s">
        <v>35</v>
      </c>
      <c r="B10" s="17">
        <f>+Budgetdetails!F27</f>
        <v>1670</v>
      </c>
      <c r="C10" s="10">
        <v>0</v>
      </c>
      <c r="D10" s="17">
        <f t="shared" si="0"/>
        <v>1670</v>
      </c>
      <c r="E10" s="18">
        <f t="shared" si="1"/>
        <v>1670</v>
      </c>
    </row>
    <row r="11" spans="1:9" ht="18.600000000000001" customHeight="1" x14ac:dyDescent="0.25">
      <c r="A11" s="16" t="s">
        <v>36</v>
      </c>
      <c r="B11" s="17">
        <f>+Budgetdetails!F32</f>
        <v>1507</v>
      </c>
      <c r="C11" s="10">
        <v>0</v>
      </c>
      <c r="D11" s="17">
        <f t="shared" si="0"/>
        <v>1507</v>
      </c>
      <c r="E11" s="18">
        <f t="shared" si="1"/>
        <v>1507</v>
      </c>
    </row>
    <row r="12" spans="1:9" ht="18.600000000000001" customHeight="1" x14ac:dyDescent="0.25">
      <c r="A12" s="16" t="s">
        <v>37</v>
      </c>
      <c r="B12" s="17">
        <f>+Budgetdetails!F46</f>
        <v>565</v>
      </c>
      <c r="C12" s="10">
        <v>0</v>
      </c>
      <c r="D12" s="17">
        <f t="shared" si="0"/>
        <v>565</v>
      </c>
      <c r="E12" s="18">
        <f t="shared" si="1"/>
        <v>565</v>
      </c>
    </row>
    <row r="13" spans="1:9" ht="18.600000000000001" customHeight="1" x14ac:dyDescent="0.25">
      <c r="A13" s="16" t="s">
        <v>38</v>
      </c>
      <c r="B13" s="17">
        <f>+Budgetdetails!F50</f>
        <v>42</v>
      </c>
      <c r="C13" s="10">
        <v>0</v>
      </c>
      <c r="D13" s="17">
        <f t="shared" si="0"/>
        <v>42</v>
      </c>
      <c r="E13" s="18">
        <f t="shared" si="1"/>
        <v>42</v>
      </c>
    </row>
    <row r="14" spans="1:9" ht="18.600000000000001" customHeight="1" x14ac:dyDescent="0.25">
      <c r="A14" s="16" t="s">
        <v>39</v>
      </c>
      <c r="B14" s="17">
        <f>+Budgetdetails!F55</f>
        <v>106</v>
      </c>
      <c r="C14" s="10">
        <v>0</v>
      </c>
      <c r="D14" s="17">
        <f t="shared" si="0"/>
        <v>106</v>
      </c>
      <c r="E14" s="18">
        <f t="shared" si="1"/>
        <v>106</v>
      </c>
    </row>
    <row r="15" spans="1:9" ht="18.600000000000001" customHeight="1" x14ac:dyDescent="0.25">
      <c r="A15" s="16" t="s">
        <v>4</v>
      </c>
      <c r="B15" s="17">
        <f>+Budgetdetails!F61</f>
        <v>96</v>
      </c>
      <c r="C15" s="10">
        <v>0</v>
      </c>
      <c r="D15" s="17">
        <f t="shared" si="0"/>
        <v>96</v>
      </c>
      <c r="E15" s="18">
        <f t="shared" si="1"/>
        <v>96</v>
      </c>
    </row>
    <row r="16" spans="1:9" ht="18.600000000000001" customHeight="1" x14ac:dyDescent="0.25">
      <c r="A16" s="16" t="s">
        <v>40</v>
      </c>
      <c r="B16" s="17">
        <f>+Budgetdetails!F64</f>
        <v>15</v>
      </c>
      <c r="C16" s="10">
        <v>0</v>
      </c>
      <c r="D16" s="17">
        <f t="shared" si="0"/>
        <v>15</v>
      </c>
      <c r="E16" s="18">
        <f t="shared" si="1"/>
        <v>15</v>
      </c>
    </row>
    <row r="17" spans="1:5" ht="18.600000000000001" customHeight="1" x14ac:dyDescent="0.25">
      <c r="A17" s="16" t="s">
        <v>41</v>
      </c>
      <c r="B17" s="17">
        <f>+Budgetdetails!F73</f>
        <v>303</v>
      </c>
      <c r="C17" s="10">
        <v>0</v>
      </c>
      <c r="D17" s="17">
        <f t="shared" si="0"/>
        <v>303</v>
      </c>
      <c r="E17" s="18">
        <f t="shared" si="1"/>
        <v>303</v>
      </c>
    </row>
    <row r="18" spans="1:5" ht="18.600000000000001" customHeight="1" x14ac:dyDescent="0.25">
      <c r="A18" s="16" t="s">
        <v>42</v>
      </c>
      <c r="B18" s="17">
        <f>+Budgetdetails!F77</f>
        <v>27</v>
      </c>
      <c r="C18" s="10">
        <v>0</v>
      </c>
      <c r="D18" s="17">
        <f t="shared" si="0"/>
        <v>27</v>
      </c>
      <c r="E18" s="18">
        <f t="shared" si="1"/>
        <v>27</v>
      </c>
    </row>
    <row r="19" spans="1:5" ht="18.600000000000001" customHeight="1" x14ac:dyDescent="0.25">
      <c r="A19" s="16" t="s">
        <v>43</v>
      </c>
      <c r="B19" s="17">
        <f>+Budgetdetails!F87</f>
        <v>206</v>
      </c>
      <c r="C19" s="10">
        <v>0</v>
      </c>
      <c r="D19" s="17">
        <f t="shared" si="0"/>
        <v>206</v>
      </c>
      <c r="E19" s="18">
        <f t="shared" si="1"/>
        <v>206</v>
      </c>
    </row>
    <row r="20" spans="1:5" ht="18.600000000000001" customHeight="1" x14ac:dyDescent="0.25">
      <c r="A20" s="16" t="s">
        <v>44</v>
      </c>
      <c r="B20" s="17">
        <f>+Budgetdetails!F91</f>
        <v>6</v>
      </c>
      <c r="C20" s="10">
        <v>0</v>
      </c>
      <c r="D20" s="17">
        <f t="shared" si="0"/>
        <v>6</v>
      </c>
      <c r="E20" s="18">
        <f t="shared" si="1"/>
        <v>6</v>
      </c>
    </row>
    <row r="21" spans="1:5" ht="18.600000000000001" customHeight="1" x14ac:dyDescent="0.25">
      <c r="A21" s="16" t="s">
        <v>45</v>
      </c>
      <c r="B21" s="17">
        <f>+Budgetdetails!F94</f>
        <v>55</v>
      </c>
      <c r="C21" s="10">
        <v>0</v>
      </c>
      <c r="D21" s="17">
        <f t="shared" si="0"/>
        <v>55</v>
      </c>
      <c r="E21" s="18">
        <f t="shared" si="1"/>
        <v>55</v>
      </c>
    </row>
    <row r="22" spans="1:5" ht="18.600000000000001" customHeight="1" x14ac:dyDescent="0.25">
      <c r="A22" s="16"/>
      <c r="B22" s="17">
        <v>0</v>
      </c>
      <c r="C22" s="10">
        <v>0</v>
      </c>
      <c r="D22" s="17">
        <f t="shared" si="0"/>
        <v>0</v>
      </c>
      <c r="E22" s="18">
        <f t="shared" si="1"/>
        <v>0</v>
      </c>
    </row>
    <row r="23" spans="1:5" ht="18.600000000000001" customHeight="1" x14ac:dyDescent="0.25">
      <c r="A23" s="16"/>
      <c r="B23" s="17">
        <v>0</v>
      </c>
      <c r="C23" s="10"/>
      <c r="D23" s="17">
        <f t="shared" si="0"/>
        <v>0</v>
      </c>
      <c r="E23" s="18">
        <f t="shared" si="1"/>
        <v>0</v>
      </c>
    </row>
    <row r="24" spans="1:5" ht="18.600000000000001" customHeight="1" x14ac:dyDescent="0.25">
      <c r="A24" s="16"/>
      <c r="B24" s="17">
        <v>0</v>
      </c>
      <c r="C24" s="10"/>
      <c r="D24" s="17">
        <f t="shared" ref="D24:D25" si="2">+B24-(B24*C24)</f>
        <v>0</v>
      </c>
      <c r="E24" s="18">
        <f t="shared" si="1"/>
        <v>0</v>
      </c>
    </row>
    <row r="25" spans="1:5" ht="18.600000000000001" customHeight="1" x14ac:dyDescent="0.25">
      <c r="A25" s="19"/>
      <c r="B25" s="20">
        <v>0</v>
      </c>
      <c r="C25" s="21"/>
      <c r="D25" s="20">
        <f t="shared" si="2"/>
        <v>0</v>
      </c>
      <c r="E25" s="22">
        <f t="shared" si="1"/>
        <v>0</v>
      </c>
    </row>
    <row r="26" spans="1:5" ht="15.6" x14ac:dyDescent="0.3">
      <c r="D26" s="14" t="s">
        <v>50</v>
      </c>
      <c r="E26" s="15">
        <f>SUBTOTAL(109,Table2[TOTAAL])</f>
        <v>7977.5</v>
      </c>
    </row>
    <row r="27" spans="1:5" ht="15.6" x14ac:dyDescent="0.3">
      <c r="D27" s="11" t="s">
        <v>51</v>
      </c>
      <c r="E27" s="13">
        <v>0.21</v>
      </c>
    </row>
    <row r="28" spans="1:5" ht="15.6" x14ac:dyDescent="0.3">
      <c r="D28" s="11" t="s">
        <v>52</v>
      </c>
      <c r="E28" s="12">
        <f>+E26*E27</f>
        <v>1675.2749999999999</v>
      </c>
    </row>
    <row r="29" spans="1:5" ht="15.6" x14ac:dyDescent="0.3">
      <c r="D29" s="11" t="s">
        <v>53</v>
      </c>
      <c r="E29" s="12">
        <f>+E28+E26</f>
        <v>9652.7749999999996</v>
      </c>
    </row>
  </sheetData>
  <mergeCells count="1">
    <mergeCell ref="A1:E1"/>
  </mergeCells>
  <pageMargins left="0.7" right="0.7" top="0.75" bottom="0.75" header="0.3" footer="0.3"/>
  <pageSetup scale="9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D6187-20F3-47AA-8949-EBECC45B3EF4}">
  <dimension ref="A1:F94"/>
  <sheetViews>
    <sheetView showGridLines="0" tabSelected="1" topLeftCell="A74" zoomScaleNormal="100" workbookViewId="0">
      <selection activeCell="F94" sqref="F94"/>
    </sheetView>
  </sheetViews>
  <sheetFormatPr baseColWidth="10" defaultColWidth="8.88671875" defaultRowHeight="13.2" x14ac:dyDescent="0.25"/>
  <cols>
    <col min="2" max="2" width="76" customWidth="1"/>
    <col min="3" max="6" width="15.77734375" style="1" customWidth="1"/>
  </cols>
  <sheetData>
    <row r="1" spans="1:6" x14ac:dyDescent="0.25">
      <c r="A1" s="30" t="s">
        <v>54</v>
      </c>
      <c r="B1" s="30"/>
      <c r="C1" s="30"/>
      <c r="D1" s="30"/>
      <c r="E1" s="30"/>
      <c r="F1" s="30"/>
    </row>
    <row r="2" spans="1:6" x14ac:dyDescent="0.25">
      <c r="A2" s="30"/>
      <c r="B2" s="30"/>
      <c r="C2" s="30"/>
      <c r="D2" s="30"/>
      <c r="E2" s="30"/>
      <c r="F2" s="30"/>
    </row>
    <row r="3" spans="1:6" x14ac:dyDescent="0.25">
      <c r="A3" s="30"/>
      <c r="B3" s="30"/>
      <c r="C3" s="30"/>
      <c r="D3" s="30"/>
      <c r="E3" s="30"/>
      <c r="F3" s="30"/>
    </row>
    <row r="4" spans="1:6" ht="21.6" customHeight="1" x14ac:dyDescent="0.25">
      <c r="A4" s="3" t="s">
        <v>55</v>
      </c>
      <c r="B4" s="3" t="s">
        <v>56</v>
      </c>
      <c r="C4" s="2" t="s">
        <v>118</v>
      </c>
      <c r="D4" s="2" t="s">
        <v>120</v>
      </c>
      <c r="E4" s="7" t="s">
        <v>121</v>
      </c>
      <c r="F4" s="7" t="s">
        <v>49</v>
      </c>
    </row>
    <row r="5" spans="1:6" x14ac:dyDescent="0.25">
      <c r="A5" s="4" t="s">
        <v>10</v>
      </c>
      <c r="B5" s="3" t="s">
        <v>57</v>
      </c>
      <c r="C5" s="2" t="s">
        <v>0</v>
      </c>
      <c r="D5" s="2">
        <v>1</v>
      </c>
      <c r="E5" s="7">
        <v>200</v>
      </c>
      <c r="F5" s="7">
        <f>+Table1[[#This Row],[EENHEIDSPRIJS]]*Table1[[#This Row],[HOEVEELHEID]]</f>
        <v>200</v>
      </c>
    </row>
    <row r="6" spans="1:6" x14ac:dyDescent="0.25">
      <c r="A6" s="4" t="s">
        <v>11</v>
      </c>
      <c r="B6" s="3" t="s">
        <v>58</v>
      </c>
      <c r="C6" s="2" t="s">
        <v>0</v>
      </c>
      <c r="D6" s="2">
        <v>1</v>
      </c>
      <c r="E6" s="7">
        <v>300</v>
      </c>
      <c r="F6" s="7">
        <f>+Table1[[#This Row],[EENHEIDSPRIJS]]*Table1[[#This Row],[HOEVEELHEID]]</f>
        <v>300</v>
      </c>
    </row>
    <row r="7" spans="1:6" x14ac:dyDescent="0.25">
      <c r="A7" s="4" t="s">
        <v>12</v>
      </c>
      <c r="B7" s="3" t="s">
        <v>59</v>
      </c>
      <c r="C7" s="2" t="s">
        <v>0</v>
      </c>
      <c r="D7" s="2">
        <v>1</v>
      </c>
      <c r="E7" s="7">
        <v>120</v>
      </c>
      <c r="F7" s="7">
        <f>+Table1[[#This Row],[EENHEIDSPRIJS]]*Table1[[#This Row],[HOEVEELHEID]]</f>
        <v>120</v>
      </c>
    </row>
    <row r="8" spans="1:6" x14ac:dyDescent="0.25">
      <c r="A8" s="4" t="s">
        <v>13</v>
      </c>
      <c r="B8" s="3" t="s">
        <v>60</v>
      </c>
      <c r="C8" s="2" t="s">
        <v>1</v>
      </c>
      <c r="D8" s="2">
        <v>1</v>
      </c>
      <c r="E8" s="7">
        <v>50</v>
      </c>
      <c r="F8" s="7">
        <f>+Table1[[#This Row],[EENHEIDSPRIJS]]*Table1[[#This Row],[HOEVEELHEID]]</f>
        <v>50</v>
      </c>
    </row>
    <row r="9" spans="1:6" x14ac:dyDescent="0.25">
      <c r="A9" s="4" t="s">
        <v>14</v>
      </c>
      <c r="B9" s="3" t="s">
        <v>61</v>
      </c>
      <c r="C9" s="2" t="s">
        <v>0</v>
      </c>
      <c r="D9" s="2">
        <v>1</v>
      </c>
      <c r="E9" s="7">
        <v>200</v>
      </c>
      <c r="F9" s="7">
        <f>+Table1[[#This Row],[EENHEIDSPRIJS]]*Table1[[#This Row],[HOEVEELHEID]]</f>
        <v>200</v>
      </c>
    </row>
    <row r="10" spans="1:6" x14ac:dyDescent="0.25">
      <c r="A10" s="4" t="s">
        <v>15</v>
      </c>
      <c r="B10" s="3" t="s">
        <v>62</v>
      </c>
      <c r="C10" s="2" t="s">
        <v>0</v>
      </c>
      <c r="D10" s="2">
        <v>1</v>
      </c>
      <c r="E10" s="7">
        <v>1220</v>
      </c>
      <c r="F10" s="7">
        <f>+Table1[[#This Row],[EENHEIDSPRIJS]]*Table1[[#This Row],[HOEVEELHEID]]</f>
        <v>1220</v>
      </c>
    </row>
    <row r="11" spans="1:6" x14ac:dyDescent="0.25">
      <c r="A11" s="4" t="s">
        <v>16</v>
      </c>
      <c r="B11" s="3" t="s">
        <v>63</v>
      </c>
      <c r="C11" s="2" t="s">
        <v>1</v>
      </c>
      <c r="D11" s="2">
        <v>1</v>
      </c>
      <c r="E11" s="7">
        <v>100</v>
      </c>
      <c r="F11" s="7">
        <f>+Table1[[#This Row],[EENHEIDSPRIJS]]*Table1[[#This Row],[HOEVEELHEID]]</f>
        <v>100</v>
      </c>
    </row>
    <row r="12" spans="1:6" x14ac:dyDescent="0.25">
      <c r="A12" s="4" t="s">
        <v>17</v>
      </c>
      <c r="B12" s="3" t="s">
        <v>64</v>
      </c>
      <c r="C12" s="2" t="s">
        <v>1</v>
      </c>
      <c r="D12" s="2">
        <v>1</v>
      </c>
      <c r="E12" s="7">
        <v>200</v>
      </c>
      <c r="F12" s="7">
        <f>+Table1[[#This Row],[EENHEIDSPRIJS]]*Table1[[#This Row],[HOEVEELHEID]]</f>
        <v>200</v>
      </c>
    </row>
    <row r="13" spans="1:6" ht="13.8" x14ac:dyDescent="0.25">
      <c r="A13" s="4"/>
      <c r="B13" s="5" t="s">
        <v>33</v>
      </c>
      <c r="C13" s="6" t="s">
        <v>8</v>
      </c>
      <c r="D13" s="6" t="s">
        <v>8</v>
      </c>
      <c r="E13" s="8" t="s">
        <v>8</v>
      </c>
      <c r="F13" s="8">
        <f>SUM(F5:F12)</f>
        <v>2390</v>
      </c>
    </row>
    <row r="14" spans="1:6" x14ac:dyDescent="0.25">
      <c r="A14" s="4"/>
      <c r="B14" s="3"/>
      <c r="C14" s="2"/>
      <c r="D14" s="2"/>
      <c r="E14" s="2"/>
      <c r="F14" s="2"/>
    </row>
    <row r="15" spans="1:6" x14ac:dyDescent="0.25">
      <c r="A15" s="4" t="s">
        <v>18</v>
      </c>
      <c r="B15" s="3" t="s">
        <v>65</v>
      </c>
      <c r="C15" s="2" t="s">
        <v>1</v>
      </c>
      <c r="D15" s="2">
        <v>2</v>
      </c>
      <c r="E15" s="7">
        <v>300</v>
      </c>
      <c r="F15" s="7">
        <f>+Table1[[#This Row],[EENHEIDSPRIJS]]*Table1[[#This Row],[HOEVEELHEID]]</f>
        <v>600</v>
      </c>
    </row>
    <row r="16" spans="1:6" x14ac:dyDescent="0.25">
      <c r="A16" s="4" t="s">
        <v>19</v>
      </c>
      <c r="B16" s="3" t="s">
        <v>66</v>
      </c>
      <c r="C16" s="2" t="s">
        <v>1</v>
      </c>
      <c r="D16" s="2">
        <v>1</v>
      </c>
      <c r="E16" s="7">
        <v>200</v>
      </c>
      <c r="F16" s="7">
        <f>+Table1[[#This Row],[EENHEIDSPRIJS]]*Table1[[#This Row],[HOEVEELHEID]]</f>
        <v>200</v>
      </c>
    </row>
    <row r="17" spans="1:6" x14ac:dyDescent="0.25">
      <c r="A17" s="4" t="s">
        <v>20</v>
      </c>
      <c r="B17" s="3" t="s">
        <v>67</v>
      </c>
      <c r="C17" s="2" t="s">
        <v>1</v>
      </c>
      <c r="D17" s="2">
        <v>1</v>
      </c>
      <c r="E17" s="7">
        <v>122</v>
      </c>
      <c r="F17" s="7">
        <f>+Table1[[#This Row],[EENHEIDSPRIJS]]*Table1[[#This Row],[HOEVEELHEID]]</f>
        <v>122</v>
      </c>
    </row>
    <row r="18" spans="1:6" x14ac:dyDescent="0.25">
      <c r="A18" s="4" t="s">
        <v>21</v>
      </c>
      <c r="B18" s="3" t="s">
        <v>68</v>
      </c>
      <c r="C18" s="2" t="s">
        <v>1</v>
      </c>
      <c r="D18" s="2">
        <v>1</v>
      </c>
      <c r="E18" s="7">
        <v>88</v>
      </c>
      <c r="F18" s="7">
        <f>+Table1[[#This Row],[EENHEIDSPRIJS]]*Table1[[#This Row],[HOEVEELHEID]]</f>
        <v>88</v>
      </c>
    </row>
    <row r="19" spans="1:6" x14ac:dyDescent="0.25">
      <c r="A19" s="4" t="s">
        <v>22</v>
      </c>
      <c r="B19" s="3" t="s">
        <v>69</v>
      </c>
      <c r="C19" s="2" t="s">
        <v>1</v>
      </c>
      <c r="D19" s="2">
        <v>1</v>
      </c>
      <c r="E19" s="7">
        <v>99</v>
      </c>
      <c r="F19" s="7">
        <f>+Table1[[#This Row],[EENHEIDSPRIJS]]*Table1[[#This Row],[HOEVEELHEID]]</f>
        <v>99</v>
      </c>
    </row>
    <row r="20" spans="1:6" ht="13.8" x14ac:dyDescent="0.25">
      <c r="A20" s="4"/>
      <c r="B20" s="5" t="s">
        <v>34</v>
      </c>
      <c r="C20" s="6"/>
      <c r="D20" s="6"/>
      <c r="E20" s="8"/>
      <c r="F20" s="8">
        <f>SUM(F15:F19)</f>
        <v>1109</v>
      </c>
    </row>
    <row r="21" spans="1:6" x14ac:dyDescent="0.25">
      <c r="A21" s="3"/>
      <c r="B21" s="3"/>
      <c r="C21" s="2"/>
      <c r="D21" s="2"/>
      <c r="E21" s="2"/>
      <c r="F21" s="2"/>
    </row>
    <row r="22" spans="1:6" x14ac:dyDescent="0.25">
      <c r="A22" s="3">
        <v>14</v>
      </c>
      <c r="B22" s="3" t="s">
        <v>70</v>
      </c>
      <c r="C22" s="2" t="s">
        <v>2</v>
      </c>
      <c r="D22" s="2">
        <v>1</v>
      </c>
      <c r="E22" s="7">
        <v>281</v>
      </c>
      <c r="F22" s="7">
        <f>+Table1[[#This Row],[EENHEIDSPRIJS]]*Table1[[#This Row],[HOEVEELHEID]]</f>
        <v>281</v>
      </c>
    </row>
    <row r="23" spans="1:6" x14ac:dyDescent="0.25">
      <c r="A23" s="3">
        <v>15</v>
      </c>
      <c r="B23" s="3" t="s">
        <v>71</v>
      </c>
      <c r="C23" s="2" t="s">
        <v>3</v>
      </c>
      <c r="D23" s="2">
        <v>1</v>
      </c>
      <c r="E23" s="7">
        <v>92</v>
      </c>
      <c r="F23" s="7">
        <f>+Table1[[#This Row],[EENHEIDSPRIJS]]*Table1[[#This Row],[HOEVEELHEID]]</f>
        <v>92</v>
      </c>
    </row>
    <row r="24" spans="1:6" x14ac:dyDescent="0.25">
      <c r="A24" s="3">
        <v>16</v>
      </c>
      <c r="B24" s="3" t="s">
        <v>72</v>
      </c>
      <c r="C24" s="2" t="s">
        <v>2</v>
      </c>
      <c r="D24" s="2">
        <v>1</v>
      </c>
      <c r="E24" s="7">
        <v>551</v>
      </c>
      <c r="F24" s="7">
        <f>+Table1[[#This Row],[EENHEIDSPRIJS]]*Table1[[#This Row],[HOEVEELHEID]]</f>
        <v>551</v>
      </c>
    </row>
    <row r="25" spans="1:6" x14ac:dyDescent="0.25">
      <c r="A25" s="3">
        <v>17</v>
      </c>
      <c r="B25" s="3" t="s">
        <v>73</v>
      </c>
      <c r="C25" s="2" t="s">
        <v>119</v>
      </c>
      <c r="D25" s="2">
        <v>1</v>
      </c>
      <c r="E25" s="7">
        <v>718</v>
      </c>
      <c r="F25" s="7">
        <f>+Table1[[#This Row],[EENHEIDSPRIJS]]*Table1[[#This Row],[HOEVEELHEID]]</f>
        <v>718</v>
      </c>
    </row>
    <row r="26" spans="1:6" x14ac:dyDescent="0.25">
      <c r="A26" s="3">
        <v>18</v>
      </c>
      <c r="B26" s="3" t="s">
        <v>74</v>
      </c>
      <c r="C26" s="2" t="s">
        <v>1</v>
      </c>
      <c r="D26" s="2">
        <v>1</v>
      </c>
      <c r="E26" s="7">
        <v>28</v>
      </c>
      <c r="F26" s="7">
        <f>+Table1[[#This Row],[EENHEIDSPRIJS]]*Table1[[#This Row],[HOEVEELHEID]]</f>
        <v>28</v>
      </c>
    </row>
    <row r="27" spans="1:6" ht="13.8" x14ac:dyDescent="0.25">
      <c r="A27" s="4"/>
      <c r="B27" s="5" t="s">
        <v>35</v>
      </c>
      <c r="C27" s="6"/>
      <c r="D27" s="6"/>
      <c r="E27" s="8"/>
      <c r="F27" s="8">
        <f>SUM(F22:F26)</f>
        <v>1670</v>
      </c>
    </row>
    <row r="28" spans="1:6" x14ac:dyDescent="0.25">
      <c r="A28" s="3"/>
      <c r="B28" s="3"/>
      <c r="C28" s="2"/>
      <c r="D28" s="2"/>
      <c r="E28" s="2"/>
      <c r="F28" s="2"/>
    </row>
    <row r="29" spans="1:6" x14ac:dyDescent="0.25">
      <c r="A29" s="3">
        <v>19</v>
      </c>
      <c r="B29" s="3" t="s">
        <v>75</v>
      </c>
      <c r="C29" s="2" t="s">
        <v>2</v>
      </c>
      <c r="D29" s="2">
        <v>1</v>
      </c>
      <c r="E29" s="7">
        <v>288</v>
      </c>
      <c r="F29" s="7">
        <f>+Table1[[#This Row],[EENHEIDSPRIJS]]*Table1[[#This Row],[HOEVEELHEID]]</f>
        <v>288</v>
      </c>
    </row>
    <row r="30" spans="1:6" x14ac:dyDescent="0.25">
      <c r="A30" s="3">
        <v>20</v>
      </c>
      <c r="B30" s="3" t="s">
        <v>76</v>
      </c>
      <c r="C30" s="2" t="s">
        <v>1</v>
      </c>
      <c r="D30" s="2">
        <v>1</v>
      </c>
      <c r="E30" s="7">
        <v>899</v>
      </c>
      <c r="F30" s="7">
        <f>+Table1[[#This Row],[EENHEIDSPRIJS]]*Table1[[#This Row],[HOEVEELHEID]]</f>
        <v>899</v>
      </c>
    </row>
    <row r="31" spans="1:6" x14ac:dyDescent="0.25">
      <c r="A31" s="3">
        <v>21</v>
      </c>
      <c r="B31" s="3" t="s">
        <v>77</v>
      </c>
      <c r="C31" s="2" t="s">
        <v>2</v>
      </c>
      <c r="D31" s="2">
        <v>1</v>
      </c>
      <c r="E31" s="7">
        <v>320</v>
      </c>
      <c r="F31" s="7">
        <f>+Table1[[#This Row],[EENHEIDSPRIJS]]*Table1[[#This Row],[HOEVEELHEID]]</f>
        <v>320</v>
      </c>
    </row>
    <row r="32" spans="1:6" ht="13.8" x14ac:dyDescent="0.25">
      <c r="A32" s="4"/>
      <c r="B32" s="5" t="s">
        <v>36</v>
      </c>
      <c r="C32" s="6"/>
      <c r="D32" s="6"/>
      <c r="E32" s="8"/>
      <c r="F32" s="8">
        <f>SUM(F29:F31)</f>
        <v>1507</v>
      </c>
    </row>
    <row r="33" spans="1:6" x14ac:dyDescent="0.25">
      <c r="A33" s="3"/>
      <c r="B33" s="3"/>
      <c r="C33" s="2"/>
      <c r="D33" s="2"/>
      <c r="E33" s="7"/>
      <c r="F33" s="7"/>
    </row>
    <row r="34" spans="1:6" x14ac:dyDescent="0.25">
      <c r="A34" s="3">
        <v>22</v>
      </c>
      <c r="B34" s="3" t="s">
        <v>78</v>
      </c>
      <c r="C34" s="2" t="s">
        <v>1</v>
      </c>
      <c r="D34" s="2">
        <v>1</v>
      </c>
      <c r="E34" s="7">
        <v>50</v>
      </c>
      <c r="F34" s="7">
        <f>+Table1[[#This Row],[EENHEIDSPRIJS]]*Table1[[#This Row],[HOEVEELHEID]]</f>
        <v>50</v>
      </c>
    </row>
    <row r="35" spans="1:6" x14ac:dyDescent="0.25">
      <c r="A35" s="3">
        <v>23</v>
      </c>
      <c r="B35" s="3" t="s">
        <v>79</v>
      </c>
      <c r="C35" s="2" t="s">
        <v>1</v>
      </c>
      <c r="D35" s="2">
        <v>1</v>
      </c>
      <c r="E35" s="7">
        <v>60</v>
      </c>
      <c r="F35" s="7">
        <f>+Table1[[#This Row],[EENHEIDSPRIJS]]*Table1[[#This Row],[HOEVEELHEID]]</f>
        <v>60</v>
      </c>
    </row>
    <row r="36" spans="1:6" x14ac:dyDescent="0.25">
      <c r="A36" s="3">
        <v>24</v>
      </c>
      <c r="B36" s="3" t="s">
        <v>80</v>
      </c>
      <c r="C36" s="2" t="s">
        <v>1</v>
      </c>
      <c r="D36" s="2">
        <v>1</v>
      </c>
      <c r="E36" s="7">
        <v>70</v>
      </c>
      <c r="F36" s="7">
        <f>+Table1[[#This Row],[EENHEIDSPRIJS]]*Table1[[#This Row],[HOEVEELHEID]]</f>
        <v>70</v>
      </c>
    </row>
    <row r="37" spans="1:6" x14ac:dyDescent="0.25">
      <c r="A37" s="3">
        <v>25</v>
      </c>
      <c r="B37" s="3" t="s">
        <v>81</v>
      </c>
      <c r="C37" s="2" t="s">
        <v>1</v>
      </c>
      <c r="D37" s="2">
        <v>1</v>
      </c>
      <c r="E37" s="7">
        <v>50</v>
      </c>
      <c r="F37" s="7">
        <f>+Table1[[#This Row],[EENHEIDSPRIJS]]*Table1[[#This Row],[HOEVEELHEID]]</f>
        <v>50</v>
      </c>
    </row>
    <row r="38" spans="1:6" x14ac:dyDescent="0.25">
      <c r="A38" s="3">
        <v>26</v>
      </c>
      <c r="B38" s="3" t="s">
        <v>82</v>
      </c>
      <c r="C38" s="2" t="s">
        <v>2</v>
      </c>
      <c r="D38" s="2">
        <v>1</v>
      </c>
      <c r="E38" s="7">
        <v>43</v>
      </c>
      <c r="F38" s="7">
        <f>+Table1[[#This Row],[EENHEIDSPRIJS]]*Table1[[#This Row],[HOEVEELHEID]]</f>
        <v>43</v>
      </c>
    </row>
    <row r="39" spans="1:6" x14ac:dyDescent="0.25">
      <c r="A39" s="3">
        <v>27</v>
      </c>
      <c r="B39" s="3" t="s">
        <v>83</v>
      </c>
      <c r="C39" s="2" t="s">
        <v>2</v>
      </c>
      <c r="D39" s="2">
        <v>1</v>
      </c>
      <c r="E39" s="7">
        <v>11</v>
      </c>
      <c r="F39" s="7">
        <f>+Table1[[#This Row],[EENHEIDSPRIJS]]*Table1[[#This Row],[HOEVEELHEID]]</f>
        <v>11</v>
      </c>
    </row>
    <row r="40" spans="1:6" x14ac:dyDescent="0.25">
      <c r="A40" s="3">
        <v>28</v>
      </c>
      <c r="B40" s="3" t="s">
        <v>84</v>
      </c>
      <c r="C40" s="2" t="s">
        <v>2</v>
      </c>
      <c r="D40" s="2">
        <v>1</v>
      </c>
      <c r="E40" s="7">
        <v>23</v>
      </c>
      <c r="F40" s="7">
        <f>+Table1[[#This Row],[EENHEIDSPRIJS]]*Table1[[#This Row],[HOEVEELHEID]]</f>
        <v>23</v>
      </c>
    </row>
    <row r="41" spans="1:6" x14ac:dyDescent="0.25">
      <c r="A41" s="3">
        <v>29</v>
      </c>
      <c r="B41" s="3" t="s">
        <v>85</v>
      </c>
      <c r="C41" s="2" t="s">
        <v>1</v>
      </c>
      <c r="D41" s="2">
        <v>1</v>
      </c>
      <c r="E41" s="7">
        <v>89</v>
      </c>
      <c r="F41" s="7">
        <f>+Table1[[#This Row],[EENHEIDSPRIJS]]*Table1[[#This Row],[HOEVEELHEID]]</f>
        <v>89</v>
      </c>
    </row>
    <row r="42" spans="1:6" x14ac:dyDescent="0.25">
      <c r="A42" s="3">
        <v>30</v>
      </c>
      <c r="B42" s="3" t="s">
        <v>86</v>
      </c>
      <c r="C42" s="2" t="s">
        <v>1</v>
      </c>
      <c r="D42" s="2">
        <v>1</v>
      </c>
      <c r="E42" s="7">
        <v>92</v>
      </c>
      <c r="F42" s="7">
        <f>+Table1[[#This Row],[EENHEIDSPRIJS]]*Table1[[#This Row],[HOEVEELHEID]]</f>
        <v>92</v>
      </c>
    </row>
    <row r="43" spans="1:6" x14ac:dyDescent="0.25">
      <c r="A43" s="3">
        <v>31</v>
      </c>
      <c r="B43" s="3" t="s">
        <v>87</v>
      </c>
      <c r="C43" s="2" t="s">
        <v>1</v>
      </c>
      <c r="D43" s="2">
        <v>1</v>
      </c>
      <c r="E43" s="7">
        <v>11</v>
      </c>
      <c r="F43" s="7">
        <f>+Table1[[#This Row],[EENHEIDSPRIJS]]*Table1[[#This Row],[HOEVEELHEID]]</f>
        <v>11</v>
      </c>
    </row>
    <row r="44" spans="1:6" x14ac:dyDescent="0.25">
      <c r="A44" s="3">
        <v>32</v>
      </c>
      <c r="B44" s="3" t="s">
        <v>88</v>
      </c>
      <c r="C44" s="2" t="s">
        <v>2</v>
      </c>
      <c r="D44" s="2">
        <v>1</v>
      </c>
      <c r="E44" s="7">
        <v>54</v>
      </c>
      <c r="F44" s="7">
        <f>+Table1[[#This Row],[EENHEIDSPRIJS]]*Table1[[#This Row],[HOEVEELHEID]]</f>
        <v>54</v>
      </c>
    </row>
    <row r="45" spans="1:6" x14ac:dyDescent="0.25">
      <c r="A45" s="3">
        <v>33</v>
      </c>
      <c r="B45" s="3" t="s">
        <v>89</v>
      </c>
      <c r="C45" s="2" t="s">
        <v>2</v>
      </c>
      <c r="D45" s="2">
        <v>1</v>
      </c>
      <c r="E45" s="7">
        <v>12</v>
      </c>
      <c r="F45" s="7">
        <f>+Table1[[#This Row],[EENHEIDSPRIJS]]*Table1[[#This Row],[HOEVEELHEID]]</f>
        <v>12</v>
      </c>
    </row>
    <row r="46" spans="1:6" ht="13.8" x14ac:dyDescent="0.25">
      <c r="A46" s="4"/>
      <c r="B46" s="5" t="s">
        <v>37</v>
      </c>
      <c r="C46" s="6"/>
      <c r="D46" s="6"/>
      <c r="E46" s="8"/>
      <c r="F46" s="8">
        <f>SUM(F34:F45)</f>
        <v>565</v>
      </c>
    </row>
    <row r="47" spans="1:6" x14ac:dyDescent="0.25">
      <c r="A47" s="3"/>
      <c r="B47" s="3"/>
      <c r="C47" s="2"/>
      <c r="D47" s="2"/>
      <c r="E47" s="7"/>
      <c r="F47" s="7"/>
    </row>
    <row r="48" spans="1:6" x14ac:dyDescent="0.25">
      <c r="A48" s="3">
        <v>34</v>
      </c>
      <c r="B48" s="3" t="s">
        <v>90</v>
      </c>
      <c r="C48" s="2" t="s">
        <v>1</v>
      </c>
      <c r="D48" s="2">
        <v>1</v>
      </c>
      <c r="E48" s="7">
        <v>21</v>
      </c>
      <c r="F48" s="7">
        <f>+Table1[[#This Row],[EENHEIDSPRIJS]]*Table1[[#This Row],[HOEVEELHEID]]</f>
        <v>21</v>
      </c>
    </row>
    <row r="49" spans="1:6" x14ac:dyDescent="0.25">
      <c r="A49" s="3">
        <v>35</v>
      </c>
      <c r="B49" s="3" t="s">
        <v>91</v>
      </c>
      <c r="C49" s="2" t="s">
        <v>2</v>
      </c>
      <c r="D49" s="2">
        <v>1</v>
      </c>
      <c r="E49" s="7">
        <v>21</v>
      </c>
      <c r="F49" s="7">
        <f>+Table1[[#This Row],[EENHEIDSPRIJS]]*Table1[[#This Row],[HOEVEELHEID]]</f>
        <v>21</v>
      </c>
    </row>
    <row r="50" spans="1:6" ht="13.8" x14ac:dyDescent="0.25">
      <c r="A50" s="4"/>
      <c r="B50" s="5" t="s">
        <v>38</v>
      </c>
      <c r="C50" s="6"/>
      <c r="D50" s="6"/>
      <c r="E50" s="8"/>
      <c r="F50" s="8">
        <f>SUM(F48:F49)</f>
        <v>42</v>
      </c>
    </row>
    <row r="51" spans="1:6" x14ac:dyDescent="0.25">
      <c r="A51" s="3"/>
      <c r="B51" s="3"/>
      <c r="C51" s="2"/>
      <c r="D51" s="2"/>
      <c r="E51" s="7"/>
      <c r="F51" s="7"/>
    </row>
    <row r="52" spans="1:6" x14ac:dyDescent="0.25">
      <c r="A52" s="3">
        <v>36</v>
      </c>
      <c r="B52" s="3" t="s">
        <v>92</v>
      </c>
      <c r="C52" s="2" t="s">
        <v>1</v>
      </c>
      <c r="D52" s="2">
        <v>1</v>
      </c>
      <c r="E52" s="7">
        <v>44</v>
      </c>
      <c r="F52" s="7">
        <f>+Table1[[#This Row],[EENHEIDSPRIJS]]*Table1[[#This Row],[HOEVEELHEID]]</f>
        <v>44</v>
      </c>
    </row>
    <row r="53" spans="1:6" x14ac:dyDescent="0.25">
      <c r="A53" s="3">
        <v>37</v>
      </c>
      <c r="B53" s="3" t="s">
        <v>93</v>
      </c>
      <c r="C53" s="2" t="s">
        <v>1</v>
      </c>
      <c r="D53" s="2">
        <v>1</v>
      </c>
      <c r="E53" s="7">
        <v>21</v>
      </c>
      <c r="F53" s="7">
        <f>+Table1[[#This Row],[EENHEIDSPRIJS]]*Table1[[#This Row],[HOEVEELHEID]]</f>
        <v>21</v>
      </c>
    </row>
    <row r="54" spans="1:6" x14ac:dyDescent="0.25">
      <c r="A54" s="3">
        <v>38</v>
      </c>
      <c r="B54" s="3" t="s">
        <v>94</v>
      </c>
      <c r="C54" s="2" t="s">
        <v>1</v>
      </c>
      <c r="D54" s="2">
        <v>1</v>
      </c>
      <c r="E54" s="7">
        <v>41</v>
      </c>
      <c r="F54" s="7">
        <f>+Table1[[#This Row],[EENHEIDSPRIJS]]*Table1[[#This Row],[HOEVEELHEID]]</f>
        <v>41</v>
      </c>
    </row>
    <row r="55" spans="1:6" ht="13.8" x14ac:dyDescent="0.25">
      <c r="A55" s="4"/>
      <c r="B55" s="5" t="s">
        <v>39</v>
      </c>
      <c r="C55" s="6"/>
      <c r="D55" s="6"/>
      <c r="E55" s="8"/>
      <c r="F55" s="8">
        <f>SUM(F52:F54)</f>
        <v>106</v>
      </c>
    </row>
    <row r="56" spans="1:6" x14ac:dyDescent="0.25">
      <c r="A56" s="3"/>
      <c r="B56" s="3"/>
      <c r="C56" s="2"/>
      <c r="D56" s="2"/>
      <c r="E56" s="7"/>
      <c r="F56" s="7"/>
    </row>
    <row r="57" spans="1:6" x14ac:dyDescent="0.25">
      <c r="A57" s="3">
        <v>39</v>
      </c>
      <c r="B57" s="3" t="s">
        <v>95</v>
      </c>
      <c r="C57" s="2" t="s">
        <v>1</v>
      </c>
      <c r="D57" s="2">
        <v>1</v>
      </c>
      <c r="E57" s="7">
        <v>41</v>
      </c>
      <c r="F57" s="7">
        <f>+Table1[[#This Row],[EENHEIDSPRIJS]]*Table1[[#This Row],[HOEVEELHEID]]</f>
        <v>41</v>
      </c>
    </row>
    <row r="58" spans="1:6" x14ac:dyDescent="0.25">
      <c r="A58" s="3">
        <v>40</v>
      </c>
      <c r="B58" s="3" t="s">
        <v>96</v>
      </c>
      <c r="C58" s="2" t="s">
        <v>1</v>
      </c>
      <c r="D58" s="2">
        <v>1</v>
      </c>
      <c r="E58" s="7">
        <v>22</v>
      </c>
      <c r="F58" s="7">
        <f>+Table1[[#This Row],[EENHEIDSPRIJS]]*Table1[[#This Row],[HOEVEELHEID]]</f>
        <v>22</v>
      </c>
    </row>
    <row r="59" spans="1:6" x14ac:dyDescent="0.25">
      <c r="A59" s="3">
        <v>41</v>
      </c>
      <c r="B59" s="3" t="s">
        <v>97</v>
      </c>
      <c r="C59" s="2" t="s">
        <v>5</v>
      </c>
      <c r="D59" s="2">
        <v>1</v>
      </c>
      <c r="E59" s="7">
        <v>12</v>
      </c>
      <c r="F59" s="7">
        <f>+Table1[[#This Row],[EENHEIDSPRIJS]]*Table1[[#This Row],[HOEVEELHEID]]</f>
        <v>12</v>
      </c>
    </row>
    <row r="60" spans="1:6" x14ac:dyDescent="0.25">
      <c r="A60" s="3">
        <v>42</v>
      </c>
      <c r="B60" s="3" t="s">
        <v>98</v>
      </c>
      <c r="C60" s="2" t="s">
        <v>1</v>
      </c>
      <c r="D60" s="2">
        <v>1</v>
      </c>
      <c r="E60" s="7">
        <v>21</v>
      </c>
      <c r="F60" s="7">
        <f>+Table1[[#This Row],[EENHEIDSPRIJS]]*Table1[[#This Row],[HOEVEELHEID]]</f>
        <v>21</v>
      </c>
    </row>
    <row r="61" spans="1:6" ht="13.8" x14ac:dyDescent="0.25">
      <c r="A61" s="4"/>
      <c r="B61" s="5" t="s">
        <v>4</v>
      </c>
      <c r="C61" s="6"/>
      <c r="D61" s="6"/>
      <c r="E61" s="8"/>
      <c r="F61" s="8">
        <f>SUM(F57:F60)</f>
        <v>96</v>
      </c>
    </row>
    <row r="62" spans="1:6" x14ac:dyDescent="0.25">
      <c r="A62" s="3"/>
      <c r="B62" s="3"/>
      <c r="C62" s="2"/>
      <c r="D62" s="2"/>
      <c r="E62" s="7"/>
      <c r="F62" s="7"/>
    </row>
    <row r="63" spans="1:6" x14ac:dyDescent="0.25">
      <c r="A63" s="3">
        <v>43</v>
      </c>
      <c r="B63" s="3" t="s">
        <v>99</v>
      </c>
      <c r="C63" s="2" t="s">
        <v>1</v>
      </c>
      <c r="D63" s="2">
        <v>1</v>
      </c>
      <c r="E63" s="7">
        <v>15</v>
      </c>
      <c r="F63" s="7">
        <f>+Table1[[#This Row],[EENHEIDSPRIJS]]*Table1[[#This Row],[HOEVEELHEID]]</f>
        <v>15</v>
      </c>
    </row>
    <row r="64" spans="1:6" ht="13.8" x14ac:dyDescent="0.25">
      <c r="A64" s="4"/>
      <c r="B64" s="5" t="s">
        <v>40</v>
      </c>
      <c r="C64" s="6"/>
      <c r="D64" s="6"/>
      <c r="E64" s="8"/>
      <c r="F64" s="8">
        <f>SUM(F63)</f>
        <v>15</v>
      </c>
    </row>
    <row r="65" spans="1:6" x14ac:dyDescent="0.25">
      <c r="A65" s="3"/>
      <c r="B65" s="3"/>
      <c r="C65" s="2"/>
      <c r="D65" s="2"/>
      <c r="E65" s="7"/>
      <c r="F65" s="7"/>
    </row>
    <row r="66" spans="1:6" x14ac:dyDescent="0.25">
      <c r="A66" s="3">
        <v>44</v>
      </c>
      <c r="B66" s="3" t="s">
        <v>100</v>
      </c>
      <c r="C66" s="2" t="s">
        <v>3</v>
      </c>
      <c r="D66" s="2">
        <v>1</v>
      </c>
      <c r="E66" s="7">
        <v>55</v>
      </c>
      <c r="F66" s="7">
        <f>+Table1[[#This Row],[EENHEIDSPRIJS]]*Table1[[#This Row],[HOEVEELHEID]]</f>
        <v>55</v>
      </c>
    </row>
    <row r="67" spans="1:6" x14ac:dyDescent="0.25">
      <c r="A67" s="3">
        <v>45</v>
      </c>
      <c r="B67" s="3" t="s">
        <v>101</v>
      </c>
      <c r="C67" s="2" t="s">
        <v>3</v>
      </c>
      <c r="D67" s="2">
        <v>1</v>
      </c>
      <c r="E67" s="7">
        <v>22</v>
      </c>
      <c r="F67" s="7">
        <f>+Table1[[#This Row],[EENHEIDSPRIJS]]*Table1[[#This Row],[HOEVEELHEID]]</f>
        <v>22</v>
      </c>
    </row>
    <row r="68" spans="1:6" x14ac:dyDescent="0.25">
      <c r="A68" s="3">
        <v>46</v>
      </c>
      <c r="B68" s="3" t="s">
        <v>102</v>
      </c>
      <c r="C68" s="2" t="s">
        <v>3</v>
      </c>
      <c r="D68" s="2">
        <v>1</v>
      </c>
      <c r="E68" s="7">
        <v>1</v>
      </c>
      <c r="F68" s="7">
        <f>+Table1[[#This Row],[EENHEIDSPRIJS]]*Table1[[#This Row],[HOEVEELHEID]]</f>
        <v>1</v>
      </c>
    </row>
    <row r="69" spans="1:6" x14ac:dyDescent="0.25">
      <c r="A69" s="3">
        <v>47</v>
      </c>
      <c r="B69" s="3" t="s">
        <v>103</v>
      </c>
      <c r="C69" s="2" t="s">
        <v>3</v>
      </c>
      <c r="D69" s="2">
        <v>1</v>
      </c>
      <c r="E69" s="7">
        <v>2</v>
      </c>
      <c r="F69" s="7">
        <f>+Table1[[#This Row],[EENHEIDSPRIJS]]*Table1[[#This Row],[HOEVEELHEID]]</f>
        <v>2</v>
      </c>
    </row>
    <row r="70" spans="1:6" x14ac:dyDescent="0.25">
      <c r="A70" s="3">
        <v>48</v>
      </c>
      <c r="B70" s="3" t="s">
        <v>104</v>
      </c>
      <c r="C70" s="2" t="s">
        <v>3</v>
      </c>
      <c r="D70" s="2">
        <v>1</v>
      </c>
      <c r="E70" s="7">
        <v>4</v>
      </c>
      <c r="F70" s="7">
        <f>+Table1[[#This Row],[EENHEIDSPRIJS]]*Table1[[#This Row],[HOEVEELHEID]]</f>
        <v>4</v>
      </c>
    </row>
    <row r="71" spans="1:6" x14ac:dyDescent="0.25">
      <c r="A71" s="3">
        <v>49</v>
      </c>
      <c r="B71" s="3" t="s">
        <v>105</v>
      </c>
      <c r="C71" s="2" t="s">
        <v>3</v>
      </c>
      <c r="D71" s="2">
        <v>1</v>
      </c>
      <c r="E71" s="7">
        <v>99</v>
      </c>
      <c r="F71" s="7">
        <f>+Table1[[#This Row],[EENHEIDSPRIJS]]*Table1[[#This Row],[HOEVEELHEID]]</f>
        <v>99</v>
      </c>
    </row>
    <row r="72" spans="1:6" x14ac:dyDescent="0.25">
      <c r="A72" s="3">
        <v>50</v>
      </c>
      <c r="B72" s="3" t="s">
        <v>106</v>
      </c>
      <c r="C72" s="2" t="s">
        <v>3</v>
      </c>
      <c r="D72" s="2">
        <v>1</v>
      </c>
      <c r="E72" s="7">
        <v>120</v>
      </c>
      <c r="F72" s="7">
        <f>+Table1[[#This Row],[EENHEIDSPRIJS]]*Table1[[#This Row],[HOEVEELHEID]]</f>
        <v>120</v>
      </c>
    </row>
    <row r="73" spans="1:6" ht="13.8" x14ac:dyDescent="0.25">
      <c r="A73" s="4"/>
      <c r="B73" s="5" t="s">
        <v>41</v>
      </c>
      <c r="C73" s="6"/>
      <c r="D73" s="6"/>
      <c r="E73" s="8"/>
      <c r="F73" s="8">
        <f>SUM(F66:F72)</f>
        <v>303</v>
      </c>
    </row>
    <row r="74" spans="1:6" x14ac:dyDescent="0.25">
      <c r="A74" s="3"/>
      <c r="B74" s="3"/>
      <c r="C74" s="2"/>
      <c r="D74" s="2"/>
      <c r="E74" s="7"/>
      <c r="F74" s="7"/>
    </row>
    <row r="75" spans="1:6" x14ac:dyDescent="0.25">
      <c r="A75" s="3">
        <v>51</v>
      </c>
      <c r="B75" s="3" t="s">
        <v>107</v>
      </c>
      <c r="C75" s="2" t="s">
        <v>2</v>
      </c>
      <c r="D75" s="2">
        <v>1</v>
      </c>
      <c r="E75" s="7">
        <v>15</v>
      </c>
      <c r="F75" s="7">
        <f>+Table1[[#This Row],[EENHEIDSPRIJS]]*Table1[[#This Row],[HOEVEELHEID]]</f>
        <v>15</v>
      </c>
    </row>
    <row r="76" spans="1:6" x14ac:dyDescent="0.25">
      <c r="A76" s="3">
        <v>52</v>
      </c>
      <c r="B76" s="3" t="s">
        <v>108</v>
      </c>
      <c r="C76" s="2" t="s">
        <v>6</v>
      </c>
      <c r="D76" s="2">
        <v>1</v>
      </c>
      <c r="E76" s="7">
        <v>12</v>
      </c>
      <c r="F76" s="7">
        <f>+Table1[[#This Row],[EENHEIDSPRIJS]]*Table1[[#This Row],[HOEVEELHEID]]</f>
        <v>12</v>
      </c>
    </row>
    <row r="77" spans="1:6" ht="13.8" x14ac:dyDescent="0.25">
      <c r="A77" s="4"/>
      <c r="B77" s="5" t="s">
        <v>42</v>
      </c>
      <c r="C77" s="6"/>
      <c r="D77" s="6"/>
      <c r="E77" s="8"/>
      <c r="F77" s="8">
        <f>SUM(F75:F76)</f>
        <v>27</v>
      </c>
    </row>
    <row r="78" spans="1:6" x14ac:dyDescent="0.25">
      <c r="A78" s="3"/>
      <c r="B78" s="3"/>
      <c r="C78" s="2"/>
      <c r="D78" s="2"/>
      <c r="E78" s="7"/>
      <c r="F78" s="7"/>
    </row>
    <row r="79" spans="1:6" x14ac:dyDescent="0.25">
      <c r="A79" s="3">
        <v>53</v>
      </c>
      <c r="B79" s="3" t="s">
        <v>109</v>
      </c>
      <c r="C79" s="2" t="s">
        <v>2</v>
      </c>
      <c r="D79" s="2">
        <v>1</v>
      </c>
      <c r="E79" s="7">
        <v>12</v>
      </c>
      <c r="F79" s="7">
        <f>+Table1[[#This Row],[EENHEIDSPRIJS]]*Table1[[#This Row],[HOEVEELHEID]]</f>
        <v>12</v>
      </c>
    </row>
    <row r="80" spans="1:6" x14ac:dyDescent="0.25">
      <c r="A80" s="3">
        <v>54</v>
      </c>
      <c r="B80" s="3" t="s">
        <v>110</v>
      </c>
      <c r="C80" s="2" t="s">
        <v>3</v>
      </c>
      <c r="D80" s="2">
        <v>1</v>
      </c>
      <c r="E80" s="7">
        <v>12</v>
      </c>
      <c r="F80" s="7">
        <f>+Table1[[#This Row],[EENHEIDSPRIJS]]*Table1[[#This Row],[HOEVEELHEID]]</f>
        <v>12</v>
      </c>
    </row>
    <row r="81" spans="1:6" x14ac:dyDescent="0.25">
      <c r="A81" s="3">
        <v>55</v>
      </c>
      <c r="B81" s="3" t="s">
        <v>111</v>
      </c>
      <c r="C81" s="2" t="s">
        <v>3</v>
      </c>
      <c r="D81" s="2">
        <v>1</v>
      </c>
      <c r="E81" s="7">
        <v>19</v>
      </c>
      <c r="F81" s="7">
        <f>+Table1[[#This Row],[EENHEIDSPRIJS]]*Table1[[#This Row],[HOEVEELHEID]]</f>
        <v>19</v>
      </c>
    </row>
    <row r="82" spans="1:6" x14ac:dyDescent="0.25">
      <c r="A82" s="3">
        <v>56</v>
      </c>
      <c r="B82" s="3" t="s">
        <v>7</v>
      </c>
      <c r="C82" s="2" t="s">
        <v>3</v>
      </c>
      <c r="D82" s="2">
        <v>1</v>
      </c>
      <c r="E82" s="7">
        <v>29</v>
      </c>
      <c r="F82" s="7">
        <f>+Table1[[#This Row],[EENHEIDSPRIJS]]*Table1[[#This Row],[HOEVEELHEID]]</f>
        <v>29</v>
      </c>
    </row>
    <row r="83" spans="1:6" x14ac:dyDescent="0.25">
      <c r="A83" s="3">
        <v>57</v>
      </c>
      <c r="B83" s="3" t="s">
        <v>112</v>
      </c>
      <c r="C83" s="2" t="s">
        <v>3</v>
      </c>
      <c r="D83" s="2">
        <v>1</v>
      </c>
      <c r="E83" s="7">
        <v>77</v>
      </c>
      <c r="F83" s="7">
        <f>+Table1[[#This Row],[EENHEIDSPRIJS]]*Table1[[#This Row],[HOEVEELHEID]]</f>
        <v>77</v>
      </c>
    </row>
    <row r="84" spans="1:6" x14ac:dyDescent="0.25">
      <c r="A84" s="3">
        <v>58</v>
      </c>
      <c r="B84" s="3" t="s">
        <v>113</v>
      </c>
      <c r="C84" s="2" t="s">
        <v>3</v>
      </c>
      <c r="D84" s="2">
        <v>1</v>
      </c>
      <c r="E84" s="7">
        <v>12</v>
      </c>
      <c r="F84" s="7">
        <f>+Table1[[#This Row],[EENHEIDSPRIJS]]*Table1[[#This Row],[HOEVEELHEID]]</f>
        <v>12</v>
      </c>
    </row>
    <row r="85" spans="1:6" x14ac:dyDescent="0.25">
      <c r="A85" s="3">
        <v>59</v>
      </c>
      <c r="B85" s="3" t="s">
        <v>114</v>
      </c>
      <c r="C85" s="2" t="s">
        <v>3</v>
      </c>
      <c r="D85" s="2">
        <v>1</v>
      </c>
      <c r="E85" s="7">
        <v>33</v>
      </c>
      <c r="F85" s="7">
        <f>+Table1[[#This Row],[EENHEIDSPRIJS]]*Table1[[#This Row],[HOEVEELHEID]]</f>
        <v>33</v>
      </c>
    </row>
    <row r="86" spans="1:6" x14ac:dyDescent="0.25">
      <c r="A86" s="3">
        <v>60</v>
      </c>
      <c r="B86" s="3" t="s">
        <v>115</v>
      </c>
      <c r="C86" s="2" t="s">
        <v>3</v>
      </c>
      <c r="D86" s="2">
        <v>1</v>
      </c>
      <c r="E86" s="7">
        <v>12</v>
      </c>
      <c r="F86" s="7">
        <f>+Table1[[#This Row],[EENHEIDSPRIJS]]*Table1[[#This Row],[HOEVEELHEID]]</f>
        <v>12</v>
      </c>
    </row>
    <row r="87" spans="1:6" ht="13.8" x14ac:dyDescent="0.25">
      <c r="A87" s="4"/>
      <c r="B87" s="5" t="s">
        <v>43</v>
      </c>
      <c r="C87" s="6"/>
      <c r="D87" s="6"/>
      <c r="E87" s="8"/>
      <c r="F87" s="8">
        <f>SUM(F79:F86)</f>
        <v>206</v>
      </c>
    </row>
    <row r="88" spans="1:6" x14ac:dyDescent="0.25">
      <c r="A88" s="3"/>
      <c r="B88" s="3"/>
      <c r="C88" s="2"/>
      <c r="D88" s="2"/>
      <c r="E88" s="7"/>
      <c r="F88" s="7"/>
    </row>
    <row r="89" spans="1:6" x14ac:dyDescent="0.25">
      <c r="A89" s="3">
        <v>61</v>
      </c>
      <c r="B89" s="3" t="s">
        <v>116</v>
      </c>
      <c r="C89" s="2" t="s">
        <v>1</v>
      </c>
      <c r="D89" s="2">
        <v>1</v>
      </c>
      <c r="E89" s="7">
        <v>5</v>
      </c>
      <c r="F89" s="7">
        <f>+Table1[[#This Row],[EENHEIDSPRIJS]]*Table1[[#This Row],[HOEVEELHEID]]</f>
        <v>5</v>
      </c>
    </row>
    <row r="90" spans="1:6" x14ac:dyDescent="0.25">
      <c r="A90" s="3">
        <v>62</v>
      </c>
      <c r="B90" s="3" t="s">
        <v>117</v>
      </c>
      <c r="C90" s="2" t="s">
        <v>1</v>
      </c>
      <c r="D90" s="2">
        <v>1</v>
      </c>
      <c r="E90" s="7">
        <v>1</v>
      </c>
      <c r="F90" s="7">
        <f>+Table1[[#This Row],[EENHEIDSPRIJS]]*Table1[[#This Row],[HOEVEELHEID]]</f>
        <v>1</v>
      </c>
    </row>
    <row r="91" spans="1:6" ht="13.8" x14ac:dyDescent="0.25">
      <c r="A91" s="4"/>
      <c r="B91" s="5" t="s">
        <v>44</v>
      </c>
      <c r="C91" s="6"/>
      <c r="D91" s="6"/>
      <c r="E91" s="8"/>
      <c r="F91" s="8">
        <f>SUM(F89:F90)</f>
        <v>6</v>
      </c>
    </row>
    <row r="92" spans="1:6" x14ac:dyDescent="0.25">
      <c r="A92" s="3"/>
      <c r="B92" s="3"/>
      <c r="C92" s="2"/>
      <c r="D92" s="2"/>
      <c r="E92" s="7"/>
      <c r="F92" s="7"/>
    </row>
    <row r="93" spans="1:6" x14ac:dyDescent="0.25">
      <c r="A93" s="3">
        <v>63</v>
      </c>
      <c r="B93" s="3" t="s">
        <v>45</v>
      </c>
      <c r="C93" s="2" t="s">
        <v>9</v>
      </c>
      <c r="D93" s="2">
        <v>1</v>
      </c>
      <c r="E93" s="7">
        <v>55</v>
      </c>
      <c r="F93" s="7">
        <f>+Table1[[#This Row],[EENHEIDSPRIJS]]*Table1[[#This Row],[HOEVEELHEID]]</f>
        <v>55</v>
      </c>
    </row>
    <row r="94" spans="1:6" ht="13.8" x14ac:dyDescent="0.25">
      <c r="A94" s="4"/>
      <c r="B94" s="5" t="s">
        <v>45</v>
      </c>
      <c r="C94" s="6"/>
      <c r="D94" s="6"/>
      <c r="E94" s="8"/>
      <c r="F94" s="8">
        <f>SUM(F93)</f>
        <v>55</v>
      </c>
    </row>
  </sheetData>
  <mergeCells count="1">
    <mergeCell ref="A1:F3"/>
  </mergeCells>
  <phoneticPr fontId="7" type="noConversion"/>
  <pageMargins left="0.7" right="0.7" top="0.75" bottom="0.75" header="0.3" footer="0.3"/>
  <pageSetup scale="62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Begrotingssamenvatting</vt:lpstr>
      <vt:lpstr>Budgetdetails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docId:A6EB157B65D318517F8159D54697EF7E</cp:keywords>
  <cp:lastModifiedBy>Andres VC</cp:lastModifiedBy>
  <cp:lastPrinted>2020-01-24T20:02:24Z</cp:lastPrinted>
  <dcterms:created xsi:type="dcterms:W3CDTF">2020-01-23T20:07:09Z</dcterms:created>
  <dcterms:modified xsi:type="dcterms:W3CDTF">2025-09-12T19:41:15Z</dcterms:modified>
</cp:coreProperties>
</file>